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jjh\Desktop\"/>
    </mc:Choice>
  </mc:AlternateContent>
  <bookViews>
    <workbookView xWindow="0" yWindow="0" windowWidth="23040" windowHeight="10308"/>
  </bookViews>
  <sheets>
    <sheet name="03結算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F7" i="1" s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F10" i="1" l="1"/>
  <c r="F6" i="1"/>
  <c r="F13" i="1"/>
  <c r="F9" i="1"/>
  <c r="F5" i="1"/>
  <c r="E15" i="1"/>
  <c r="F8" i="1"/>
  <c r="F4" i="1"/>
  <c r="H5" i="1"/>
  <c r="H9" i="1"/>
  <c r="H13" i="1"/>
  <c r="H8" i="1"/>
  <c r="H4" i="1"/>
  <c r="H15" i="1" s="1"/>
  <c r="G15" i="1"/>
  <c r="H11" i="1"/>
  <c r="H7" i="1"/>
  <c r="H10" i="1"/>
  <c r="H6" i="1"/>
  <c r="F11" i="1"/>
  <c r="F15" i="1" l="1"/>
</calcChain>
</file>

<file path=xl/sharedStrings.xml><?xml version="1.0" encoding="utf-8"?>
<sst xmlns="http://schemas.openxmlformats.org/spreadsheetml/2006/main" count="38" uniqueCount="35">
  <si>
    <t>107年03月份學校午餐費收支結算表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</si>
  <si>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</si>
  <si>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</si>
  <si>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截止本月底止累計數</t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</si>
  <si>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</si>
  <si>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</si>
  <si>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</si>
  <si>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</si>
  <si>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</si>
  <si>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</si>
  <si>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</si>
  <si>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r>
      <t>一、本月每人收午餐費 700 元
二、應收午餐費
      學  生244人
      教職員 33人
      工  友  2人
      臨時人員6人
      合  計     285</t>
    </r>
    <r>
      <rPr>
        <sz val="12"/>
        <color indexed="10"/>
        <rFont val="標楷體"/>
        <family val="4"/>
        <charset val="136"/>
      </rPr>
      <t>人 共87150元</t>
    </r>
    <r>
      <rPr>
        <sz val="12"/>
        <rFont val="標楷體"/>
        <family val="4"/>
        <charset val="136"/>
      </rPr>
      <t xml:space="preserve">
三、免收減收午餐費
       （1）全免及減收學生午餐費
             計  105 人 73500  元          
       （2）全免工友午餐費
             計  0 人 0  元
         共計   0  人  0  元
四、本月未繳午餐費
          計    人       元
        （附繳納午餐費情形統計表）
</t>
    </r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</si>
  <si>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</si>
  <si>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</si>
  <si>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</si>
  <si>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</si>
  <si>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</si>
  <si>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</si>
  <si>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</si>
  <si>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</si>
  <si>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</si>
  <si>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小型偏遠學校午餐補助費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</si>
  <si>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</si>
  <si>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</si>
  <si>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</si>
  <si>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午餐退費
收入減帳</t>
    <phoneticPr fontId="4" type="noConversion"/>
  </si>
  <si>
    <t>雜支</t>
    <phoneticPr fontId="4" type="noConversion"/>
  </si>
  <si>
    <t xml:space="preserve">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</si>
  <si>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</si>
  <si>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</si>
  <si>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</si>
  <si>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</si>
  <si>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</si>
  <si>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</si>
  <si>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           出納              會計              稽核                執行秘書               校長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</si>
</sst>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1" fillId="0" borderId="0" xfId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76" fontId="5" fillId="0" borderId="8" xfId="2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76" fontId="5" fillId="0" borderId="8" xfId="2" applyNumberFormat="1" applyFont="1" applyBorder="1" applyAlignment="1">
      <alignment vertical="center"/>
    </xf>
    <xf numFmtId="0" fontId="5" fillId="0" borderId="10" xfId="1" applyFont="1" applyBorder="1" applyAlignment="1">
      <alignment horizontal="left" vertical="top" wrapText="1"/>
    </xf>
    <xf numFmtId="10" fontId="5" fillId="0" borderId="8" xfId="3" applyNumberFormat="1" applyFont="1" applyBorder="1" applyAlignment="1">
      <alignment vertical="center"/>
    </xf>
    <xf numFmtId="10" fontId="5" fillId="0" borderId="9" xfId="3" applyNumberFormat="1" applyFont="1" applyBorder="1" applyAlignment="1">
      <alignment vertical="center"/>
    </xf>
    <xf numFmtId="0" fontId="5" fillId="0" borderId="11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8" xfId="1" applyFont="1" applyBorder="1" applyAlignment="1">
      <alignment horizontal="center" vertical="center" wrapText="1"/>
    </xf>
    <xf numFmtId="9" fontId="5" fillId="0" borderId="9" xfId="3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2" xfId="1" applyFont="1" applyFill="1" applyBorder="1" applyAlignment="1">
      <alignment horizontal="left" vertical="top" wrapText="1"/>
    </xf>
    <xf numFmtId="9" fontId="5" fillId="0" borderId="8" xfId="3" applyFont="1" applyBorder="1" applyAlignment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left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5;&#22025;&#22283;&#20013;106&#23416;&#24180;&#24230;&#23416;&#26657;&#21320;&#39184;&#36027;&#26126;&#32048;&#20998;&#39006;&#24115;&#21450;&#32080;&#31639;&#34920;(&#31354;&#3033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嘉義縣立六嘉國民中學</v>
          </cell>
        </row>
      </sheetData>
      <sheetData sheetId="16">
        <row r="4">
          <cell r="P4">
            <v>348428</v>
          </cell>
        </row>
        <row r="45">
          <cell r="G45">
            <v>8928</v>
          </cell>
          <cell r="H45">
            <v>36836</v>
          </cell>
          <cell r="I45">
            <v>0</v>
          </cell>
          <cell r="J45">
            <v>0</v>
          </cell>
          <cell r="K45">
            <v>20999</v>
          </cell>
          <cell r="L45">
            <v>15446</v>
          </cell>
          <cell r="M45">
            <v>0</v>
          </cell>
          <cell r="N45">
            <v>3550</v>
          </cell>
        </row>
        <row r="46">
          <cell r="G46">
            <v>53282</v>
          </cell>
          <cell r="H46">
            <v>547230</v>
          </cell>
          <cell r="I46">
            <v>1890</v>
          </cell>
          <cell r="J46">
            <v>15080</v>
          </cell>
          <cell r="K46">
            <v>240268</v>
          </cell>
          <cell r="L46">
            <v>78815</v>
          </cell>
          <cell r="M46">
            <v>24400</v>
          </cell>
          <cell r="N46">
            <v>14976</v>
          </cell>
          <cell r="P46">
            <v>282200</v>
          </cell>
        </row>
        <row r="49">
          <cell r="F49">
            <v>13650</v>
          </cell>
          <cell r="K49">
            <v>5881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4" sqref="C4:C11"/>
    </sheetView>
  </sheetViews>
  <sheetFormatPr defaultRowHeight="16.2"/>
  <cols>
    <col min="1" max="1" width="13.88671875" style="3" customWidth="1"/>
    <col min="2" max="2" width="12.6640625" style="3" customWidth="1"/>
    <col min="3" max="3" width="42.33203125" style="3" customWidth="1"/>
    <col min="4" max="4" width="14.88671875" style="3" customWidth="1"/>
    <col min="5" max="6" width="12.6640625" style="3" customWidth="1"/>
    <col min="7" max="7" width="14.21875" style="3" customWidth="1"/>
    <col min="8" max="8" width="12.6640625" style="3" customWidth="1"/>
    <col min="9" max="16384" width="8.88671875" style="3"/>
  </cols>
  <sheetData>
    <row r="1" spans="1:8" ht="25.2" thickBot="1">
      <c r="A1" s="1" t="str">
        <f>'[1]02結算'!A1:C1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30" customHeight="1">
      <c r="A2" s="4" t="s">
        <v>1</v>
      </c>
      <c r="B2" s="5"/>
      <c r="C2" s="6"/>
      <c r="D2" s="7" t="s">
        <v>2</v>
      </c>
      <c r="E2" s="5"/>
      <c r="F2" s="6"/>
      <c r="G2" s="7" t="s">
        <v>3</v>
      </c>
      <c r="H2" s="8"/>
    </row>
    <row r="3" spans="1:8" ht="30" customHeight="1">
      <c r="A3" s="9" t="s">
        <v>4</v>
      </c>
      <c r="B3" s="10" t="s">
        <v>5</v>
      </c>
      <c r="C3" s="11" t="s">
        <v>6</v>
      </c>
      <c r="D3" s="11" t="s">
        <v>7</v>
      </c>
      <c r="E3" s="10" t="s">
        <v>8</v>
      </c>
      <c r="F3" s="11" t="s">
        <v>9</v>
      </c>
      <c r="G3" s="10" t="s">
        <v>8</v>
      </c>
      <c r="H3" s="12" t="s">
        <v>9</v>
      </c>
    </row>
    <row r="4" spans="1:8" ht="30" customHeight="1">
      <c r="A4" s="9" t="s">
        <v>10</v>
      </c>
      <c r="B4" s="13">
        <f>'[1]03分類帳'!P4</f>
        <v>348428</v>
      </c>
      <c r="C4" s="14" t="s">
        <v>11</v>
      </c>
      <c r="D4" s="11" t="s">
        <v>12</v>
      </c>
      <c r="E4" s="13">
        <f>'[1]03分類帳'!G45</f>
        <v>8928</v>
      </c>
      <c r="F4" s="15">
        <f>E4/E13</f>
        <v>0.10410569153091803</v>
      </c>
      <c r="G4" s="13">
        <f>'[1]03分類帳'!G46</f>
        <v>53282</v>
      </c>
      <c r="H4" s="16">
        <f>G4/G13</f>
        <v>5.4595513458293075E-2</v>
      </c>
    </row>
    <row r="5" spans="1:8" ht="30" customHeight="1">
      <c r="A5" s="9" t="s">
        <v>13</v>
      </c>
      <c r="B5" s="13">
        <f>'[1]03分類帳'!F49</f>
        <v>13650</v>
      </c>
      <c r="C5" s="17"/>
      <c r="D5" s="11" t="s">
        <v>14</v>
      </c>
      <c r="E5" s="13">
        <f>'[1]03分類帳'!H45</f>
        <v>36836</v>
      </c>
      <c r="F5" s="15">
        <f>E5/E13</f>
        <v>0.42952926223486748</v>
      </c>
      <c r="G5" s="13">
        <f>'[1]03分類帳'!H46</f>
        <v>547230</v>
      </c>
      <c r="H5" s="16">
        <f>G5/G13</f>
        <v>0.56072037141589504</v>
      </c>
    </row>
    <row r="6" spans="1:8" ht="30" customHeight="1">
      <c r="A6" s="18" t="s">
        <v>15</v>
      </c>
      <c r="B6" s="13">
        <f>'[1]03分類帳'!G49</f>
        <v>0</v>
      </c>
      <c r="C6" s="17"/>
      <c r="D6" s="11" t="s">
        <v>16</v>
      </c>
      <c r="E6" s="13">
        <f>'[1]03分類帳'!I45</f>
        <v>0</v>
      </c>
      <c r="F6" s="15">
        <f>E6/E13</f>
        <v>0</v>
      </c>
      <c r="G6" s="13">
        <f>'[1]03分類帳'!I46</f>
        <v>1890</v>
      </c>
      <c r="H6" s="16">
        <f>G6/G13</f>
        <v>1.936592478438758E-3</v>
      </c>
    </row>
    <row r="7" spans="1:8" ht="30" customHeight="1">
      <c r="A7" s="19" t="s">
        <v>17</v>
      </c>
      <c r="B7" s="13">
        <f>'[1]03分類帳'!H49</f>
        <v>0</v>
      </c>
      <c r="C7" s="17"/>
      <c r="D7" s="11" t="s">
        <v>18</v>
      </c>
      <c r="E7" s="13">
        <f>'[1]03分類帳'!J45</f>
        <v>0</v>
      </c>
      <c r="F7" s="15">
        <f>E7/E13</f>
        <v>0</v>
      </c>
      <c r="G7" s="13">
        <f>'[1]03分類帳'!J46</f>
        <v>15080</v>
      </c>
      <c r="H7" s="16">
        <f>G7/G13</f>
        <v>1.5451753743310303E-2</v>
      </c>
    </row>
    <row r="8" spans="1:8" ht="30" customHeight="1">
      <c r="A8" s="19" t="s">
        <v>19</v>
      </c>
      <c r="B8" s="13">
        <f>'[1]03分類帳'!I49</f>
        <v>0</v>
      </c>
      <c r="C8" s="17"/>
      <c r="D8" s="11" t="s">
        <v>20</v>
      </c>
      <c r="E8" s="13">
        <f>'[1]03分類帳'!K45</f>
        <v>20999</v>
      </c>
      <c r="F8" s="15">
        <f>E8/E13</f>
        <v>0.24486059772152194</v>
      </c>
      <c r="G8" s="13">
        <f>'[1]03分類帳'!K46</f>
        <v>240268</v>
      </c>
      <c r="H8" s="16">
        <f>G8/G13</f>
        <v>0.24619111196271087</v>
      </c>
    </row>
    <row r="9" spans="1:8" ht="30" customHeight="1">
      <c r="A9" s="19" t="s">
        <v>21</v>
      </c>
      <c r="B9" s="13">
        <f>'[1]03分類帳'!J49</f>
        <v>0</v>
      </c>
      <c r="C9" s="17"/>
      <c r="D9" s="11" t="s">
        <v>22</v>
      </c>
      <c r="E9" s="13">
        <f>'[1]03分類帳'!L45</f>
        <v>15446</v>
      </c>
      <c r="F9" s="15">
        <f>E9/E13</f>
        <v>0.18010937627537635</v>
      </c>
      <c r="G9" s="13">
        <f>'[1]03分類帳'!L46</f>
        <v>78815</v>
      </c>
      <c r="H9" s="16">
        <f>G9/G13</f>
        <v>8.0757955655106198E-2</v>
      </c>
    </row>
    <row r="10" spans="1:8" ht="30" customHeight="1">
      <c r="A10" s="9" t="s">
        <v>23</v>
      </c>
      <c r="B10" s="13">
        <f>'[1]03分類帳'!K49</f>
        <v>5881</v>
      </c>
      <c r="C10" s="17"/>
      <c r="D10" s="11" t="s">
        <v>24</v>
      </c>
      <c r="E10" s="13">
        <f>'[1]03分類帳'!M45</f>
        <v>0</v>
      </c>
      <c r="F10" s="15">
        <f>E10/E13</f>
        <v>0</v>
      </c>
      <c r="G10" s="13">
        <f>'[1]03分類帳'!M46</f>
        <v>24400</v>
      </c>
      <c r="H10" s="16">
        <f>G10/G13</f>
        <v>2.5001511361854866E-2</v>
      </c>
    </row>
    <row r="11" spans="1:8" ht="30" customHeight="1">
      <c r="A11" s="20" t="s">
        <v>25</v>
      </c>
      <c r="B11" s="13">
        <f>'[1]03分類帳'!L49</f>
        <v>0</v>
      </c>
      <c r="C11" s="17"/>
      <c r="D11" s="11" t="s">
        <v>26</v>
      </c>
      <c r="E11" s="13">
        <f>'[1]03分類帳'!N45</f>
        <v>3550</v>
      </c>
      <c r="F11" s="15">
        <f>E11/E13</f>
        <v>4.1395072237316199E-2</v>
      </c>
      <c r="G11" s="13">
        <f>'[1]03分類帳'!N46</f>
        <v>14976</v>
      </c>
      <c r="H11" s="16">
        <f>G11/G13</f>
        <v>1.5345189924390922E-2</v>
      </c>
    </row>
    <row r="12" spans="1:8" ht="30" customHeight="1">
      <c r="A12" s="9"/>
      <c r="B12" s="13">
        <f>'[1]03分類帳'!M49</f>
        <v>0</v>
      </c>
      <c r="C12" s="21" t="s">
        <v>27</v>
      </c>
      <c r="D12" s="22"/>
      <c r="E12" s="13"/>
      <c r="F12" s="15"/>
      <c r="G12" s="13"/>
      <c r="H12" s="16"/>
    </row>
    <row r="13" spans="1:8" ht="30" customHeight="1">
      <c r="A13" s="9"/>
      <c r="B13" s="13">
        <f>'[1]03分類帳'!N49</f>
        <v>0</v>
      </c>
      <c r="C13" s="21"/>
      <c r="D13" s="11" t="s">
        <v>28</v>
      </c>
      <c r="E13" s="13">
        <f>SUM(E4:E12)</f>
        <v>85759</v>
      </c>
      <c r="F13" s="15">
        <f>E13/E13</f>
        <v>1</v>
      </c>
      <c r="G13" s="13">
        <f>SUM(G4:G12)</f>
        <v>975941</v>
      </c>
      <c r="H13" s="23">
        <f>G13/G13</f>
        <v>1</v>
      </c>
    </row>
    <row r="14" spans="1:8" ht="30" customHeight="1">
      <c r="A14" s="9" t="s">
        <v>29</v>
      </c>
      <c r="B14" s="13">
        <f>SUM(B5:B13)</f>
        <v>19531</v>
      </c>
      <c r="C14" s="21"/>
      <c r="D14" s="11" t="s">
        <v>30</v>
      </c>
      <c r="E14" s="13">
        <f>'[1]03分類帳'!P46</f>
        <v>282200</v>
      </c>
      <c r="F14" s="15"/>
      <c r="G14" s="13">
        <f>E14</f>
        <v>282200</v>
      </c>
      <c r="H14" s="24"/>
    </row>
    <row r="15" spans="1:8" ht="30" customHeight="1">
      <c r="A15" s="9" t="s">
        <v>31</v>
      </c>
      <c r="B15" s="13">
        <f>B14+B4</f>
        <v>367959</v>
      </c>
      <c r="C15" s="25"/>
      <c r="D15" s="11" t="s">
        <v>31</v>
      </c>
      <c r="E15" s="13">
        <f>E13+E14</f>
        <v>367959</v>
      </c>
      <c r="F15" s="26">
        <f>SUM(F4:F11)</f>
        <v>1</v>
      </c>
      <c r="G15" s="13">
        <f>G13+G14</f>
        <v>1258141</v>
      </c>
      <c r="H15" s="23">
        <f>SUM(H4:H11)</f>
        <v>1.0000000000000002</v>
      </c>
    </row>
    <row r="16" spans="1:8" ht="69" customHeight="1" thickBot="1">
      <c r="A16" s="27" t="s">
        <v>32</v>
      </c>
      <c r="B16" s="28" t="s">
        <v>33</v>
      </c>
      <c r="C16" s="29"/>
      <c r="D16" s="29"/>
      <c r="E16" s="29"/>
      <c r="F16" s="29"/>
      <c r="G16" s="29"/>
      <c r="H16" s="30"/>
    </row>
    <row r="17" spans="1:8">
      <c r="A17" s="31" t="s">
        <v>34</v>
      </c>
      <c r="B17" s="31"/>
      <c r="C17" s="31"/>
      <c r="D17" s="31"/>
      <c r="E17" s="31"/>
      <c r="F17" s="31"/>
      <c r="G17" s="31"/>
      <c r="H17" s="3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03結算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ljjh</dc:creator>
  <cp:lastModifiedBy>ljjh</cp:lastModifiedBy>
  <dcterms:created xsi:type="dcterms:W3CDTF">2018-04-27T00:24:07Z</dcterms:created>
  <dcterms:modified xsi:type="dcterms:W3CDTF">2018-04-27T00:31:53Z</dcterms:modified>
</cp:coreProperties>
</file>