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<sst xmlns="http://schemas.openxmlformats.org/spreadsheetml/2006/main" count="36" uniqueCount="33">
  <si>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103年01月份學校午餐費收支結算表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</si>
  <si>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</si>
  <si>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</si>
  <si>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</si>
  <si>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</si>
  <si>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</si>
  <si>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</si>
  <si>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</si>
  <si>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</si>
  <si>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</si>
  <si>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</si>
  <si>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680   元
二、應收午餐費
      學  生 132 人 (月繳)
      教職員 28 人 (月繳)
      其  他      人   (月繳)
      其  他      人   (月繳)
      工  友   2 人   (月繳)
      合  計 162 人
三、免收減收午餐費
       （1）全免及減收學生午餐費
             計  102  人          
       （2）全免工友午餐費
             計 0 人          
四、本月未繳午餐費
          計     人           元
        （附繳納午餐費情形統計表）
五、以前未繳午餐費
         計 0 人 0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</si>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</sst>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579;&#28113;&#22914;\&#21320;&#39184;\&#26126;&#32048;&#20998;&#39006;&#24115;\102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嘉義縣立六嘉國民中學</v>
          </cell>
        </row>
      </sheetData>
      <sheetData sheetId="14">
        <row r="4">
          <cell r="P4">
            <v>427384</v>
          </cell>
        </row>
        <row r="48">
          <cell r="G48">
            <v>16475</v>
          </cell>
          <cell r="H48">
            <v>87945</v>
          </cell>
          <cell r="I48">
            <v>770</v>
          </cell>
          <cell r="J48">
            <v>690</v>
          </cell>
          <cell r="K48">
            <v>61446</v>
          </cell>
          <cell r="L48">
            <v>11884</v>
          </cell>
          <cell r="M48">
            <v>0</v>
          </cell>
          <cell r="N48">
            <v>0</v>
          </cell>
        </row>
        <row r="49">
          <cell r="G49">
            <v>55098</v>
          </cell>
          <cell r="H49">
            <v>526787</v>
          </cell>
          <cell r="I49">
            <v>9680</v>
          </cell>
          <cell r="J49">
            <v>21448</v>
          </cell>
          <cell r="K49">
            <v>177541</v>
          </cell>
          <cell r="L49">
            <v>88306</v>
          </cell>
          <cell r="M49">
            <v>44770</v>
          </cell>
          <cell r="N49">
            <v>23947</v>
          </cell>
          <cell r="P49">
            <v>354254</v>
          </cell>
        </row>
        <row r="52">
          <cell r="F52">
            <v>105400</v>
          </cell>
          <cell r="G52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4" sqref="D14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'[1]12結算'!A1:C1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'[1]01分類帳'!P4</f>
        <v>427384</v>
      </c>
      <c r="C4" s="8" t="s">
        <v>11</v>
      </c>
      <c r="D4" s="5" t="s">
        <v>12</v>
      </c>
      <c r="E4" s="7">
        <f>'[1]01分類帳'!G48</f>
        <v>16475</v>
      </c>
      <c r="F4" s="9">
        <f>E4/(E13-E8)</f>
        <v>0.139898440949696</v>
      </c>
      <c r="G4" s="7">
        <f>'[1]01分類帳'!G49</f>
        <v>55098</v>
      </c>
      <c r="H4" s="9">
        <f>G4/(G13-G8)</f>
        <v>0.07155249884420987</v>
      </c>
    </row>
    <row r="5" spans="1:8" ht="25.5" customHeight="1">
      <c r="A5" s="5" t="s">
        <v>13</v>
      </c>
      <c r="B5" s="7">
        <f>'[1]01分類帳'!F52</f>
        <v>105400</v>
      </c>
      <c r="C5" s="10"/>
      <c r="D5" s="5" t="s">
        <v>14</v>
      </c>
      <c r="E5" s="7">
        <f>'[1]01分類帳'!H48</f>
        <v>87945</v>
      </c>
      <c r="F5" s="9">
        <f>E5/(E13-E8)</f>
        <v>0.7467901905505927</v>
      </c>
      <c r="G5" s="7">
        <f>'[1]01分類帳'!H49</f>
        <v>526787</v>
      </c>
      <c r="H5" s="9">
        <f>G5/(G13-G8)</f>
        <v>0.6841069768166683</v>
      </c>
    </row>
    <row r="6" spans="1:8" ht="29.25" customHeight="1">
      <c r="A6" s="11" t="s">
        <v>15</v>
      </c>
      <c r="B6" s="7"/>
      <c r="C6" s="10"/>
      <c r="D6" s="5" t="s">
        <v>16</v>
      </c>
      <c r="E6" s="7">
        <f>'[1]01分類帳'!I48</f>
        <v>770</v>
      </c>
      <c r="F6" s="9">
        <f>E6/(E13-E8)</f>
        <v>0.006538500730274108</v>
      </c>
      <c r="G6" s="7">
        <f>'[1]01分類帳'!I49</f>
        <v>9680</v>
      </c>
      <c r="H6" s="9">
        <f>G6/(G13-G8)</f>
        <v>0.012570840843804705</v>
      </c>
    </row>
    <row r="7" spans="1:8" ht="30" customHeight="1">
      <c r="A7" s="12" t="s">
        <v>17</v>
      </c>
      <c r="B7" s="7">
        <f>'[1]01分類帳'!G52</f>
        <v>680</v>
      </c>
      <c r="C7" s="10"/>
      <c r="D7" s="5" t="s">
        <v>18</v>
      </c>
      <c r="E7" s="7">
        <f>'[1]01分類帳'!J48</f>
        <v>690</v>
      </c>
      <c r="F7" s="9">
        <f>E7/(E13-E8)</f>
        <v>0.005859175979076797</v>
      </c>
      <c r="G7" s="7">
        <f>'[1]01分類帳'!J49</f>
        <v>21448</v>
      </c>
      <c r="H7" s="9">
        <f>G7/(G13-G8)</f>
        <v>0.027853243224992077</v>
      </c>
    </row>
    <row r="8" spans="1:8" ht="29.25" customHeight="1">
      <c r="A8" s="12" t="s">
        <v>19</v>
      </c>
      <c r="B8" s="7">
        <f>'[1]01分類帳'!H52</f>
        <v>0</v>
      </c>
      <c r="C8" s="10"/>
      <c r="D8" s="5" t="s">
        <v>20</v>
      </c>
      <c r="E8" s="7">
        <f>'[1]01分類帳'!K48</f>
        <v>61446</v>
      </c>
      <c r="F8" s="9"/>
      <c r="G8" s="7">
        <f>'[1]01分類帳'!K49</f>
        <v>177541</v>
      </c>
      <c r="H8" s="9"/>
    </row>
    <row r="9" spans="1:8" ht="33" customHeight="1">
      <c r="A9" s="13" t="s">
        <v>21</v>
      </c>
      <c r="B9" s="7">
        <f>'[1]01分類帳'!I52</f>
        <v>0</v>
      </c>
      <c r="C9" s="10"/>
      <c r="D9" s="5" t="s">
        <v>22</v>
      </c>
      <c r="E9" s="7">
        <f>'[1]01分類帳'!L48</f>
        <v>11884</v>
      </c>
      <c r="F9" s="9">
        <f>E9/(E13-E8)</f>
        <v>0.10091369179036039</v>
      </c>
      <c r="G9" s="7">
        <f>'[1]01分類帳'!L49</f>
        <v>88306</v>
      </c>
      <c r="H9" s="9">
        <f>G9/(G13-G8)</f>
        <v>0.11467775532572504</v>
      </c>
    </row>
    <row r="10" spans="1:8" ht="27.75" customHeight="1">
      <c r="A10" s="5" t="s">
        <v>23</v>
      </c>
      <c r="B10" s="7">
        <f>'[1]01分類帳'!J52</f>
        <v>0</v>
      </c>
      <c r="C10" s="10"/>
      <c r="D10" s="5" t="s">
        <v>24</v>
      </c>
      <c r="E10" s="7">
        <f>'[1]01分類帳'!M48</f>
        <v>0</v>
      </c>
      <c r="F10" s="9">
        <f>E10/(E13-E8)</f>
        <v>0</v>
      </c>
      <c r="G10" s="7">
        <f>'[1]01分類帳'!M49</f>
        <v>44770</v>
      </c>
      <c r="H10" s="9">
        <f>G10/(G13-G8)</f>
        <v>0.05814013890259676</v>
      </c>
    </row>
    <row r="11" spans="1:8" ht="24" customHeight="1">
      <c r="A11" s="13"/>
      <c r="B11" s="7">
        <f>'[1]01分類帳'!K52</f>
        <v>0</v>
      </c>
      <c r="C11" s="10"/>
      <c r="D11" s="5" t="s">
        <v>25</v>
      </c>
      <c r="E11" s="7">
        <f>'[1]01分類帳'!N48</f>
        <v>0</v>
      </c>
      <c r="F11" s="9">
        <f>E11/(E13-E8)</f>
        <v>0</v>
      </c>
      <c r="G11" s="7">
        <f>'[1]01分類帳'!N49</f>
        <v>23947</v>
      </c>
      <c r="H11" s="9">
        <f>G11/(G13-G8)</f>
        <v>0.031098546042003232</v>
      </c>
    </row>
    <row r="12" spans="1:8" ht="22.5" customHeight="1">
      <c r="A12" s="5"/>
      <c r="B12" s="7">
        <f>'[1]01分類帳'!M52</f>
        <v>0</v>
      </c>
      <c r="C12" s="10"/>
      <c r="D12" s="13"/>
      <c r="E12" s="7"/>
      <c r="F12" s="9"/>
      <c r="G12" s="7"/>
      <c r="H12" s="9"/>
    </row>
    <row r="13" spans="1:8" ht="30.75" customHeight="1">
      <c r="A13" s="5"/>
      <c r="B13" s="7"/>
      <c r="C13" s="10"/>
      <c r="D13" s="5" t="s">
        <v>26</v>
      </c>
      <c r="E13" s="7">
        <f>SUM(E4:E12)</f>
        <v>179210</v>
      </c>
      <c r="F13" s="9">
        <f>(E13-E8)/(E13-E8)</f>
        <v>1</v>
      </c>
      <c r="G13" s="7">
        <f>SUM(G4:G12)</f>
        <v>947577</v>
      </c>
      <c r="H13" s="9">
        <f>(G13-G8)/(G13-G8)</f>
        <v>1</v>
      </c>
    </row>
    <row r="14" spans="1:8" ht="35.25" customHeight="1">
      <c r="A14" s="5" t="s">
        <v>27</v>
      </c>
      <c r="B14" s="7">
        <f>SUM(B5:B12)</f>
        <v>106080</v>
      </c>
      <c r="C14" s="10"/>
      <c r="D14" s="5" t="s">
        <v>28</v>
      </c>
      <c r="E14" s="7">
        <f>'[1]01分類帳'!P49</f>
        <v>354254</v>
      </c>
      <c r="F14" s="9"/>
      <c r="G14" s="7">
        <f>E14</f>
        <v>354254</v>
      </c>
      <c r="H14" s="9"/>
    </row>
    <row r="15" spans="1:8" ht="38.25" customHeight="1">
      <c r="A15" s="5" t="s">
        <v>29</v>
      </c>
      <c r="B15" s="7">
        <f>B14+B4</f>
        <v>533464</v>
      </c>
      <c r="C15" s="14"/>
      <c r="D15" s="5" t="s">
        <v>29</v>
      </c>
      <c r="E15" s="7">
        <f>E13+E14</f>
        <v>533464</v>
      </c>
      <c r="F15" s="15">
        <f>SUM(F4:F11)</f>
        <v>0.9999999999999999</v>
      </c>
      <c r="G15" s="7">
        <f>G13+G14</f>
        <v>1301831</v>
      </c>
      <c r="H15" s="15">
        <f>SUM(H4:H11)</f>
        <v>0.9999999999999999</v>
      </c>
    </row>
    <row r="16" spans="1:8" ht="75" customHeight="1">
      <c r="A16" s="5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mergeCells count="8">
    <mergeCell ref="C4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2013-04-30T01:59:15Z</dcterms:created>
  <dcterms:modified xsi:type="dcterms:W3CDTF">2014-02-07T01:27:05Z</dcterms:modified>
  <cp:category/>
  <cp:version/>
  <cp:contentType/>
  <cp:contentStatus/>
</cp:coreProperties>
</file>