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256" windowHeight="5064"/>
  </bookViews>
  <sheets>
    <sheet name="06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B11" i="1"/>
  <c r="G10" i="1"/>
  <c r="E10" i="1"/>
  <c r="B10" i="1"/>
  <c r="G9" i="1"/>
  <c r="E9" i="1"/>
  <c r="B9" i="1"/>
  <c r="G8" i="1"/>
  <c r="E8" i="1"/>
  <c r="B8" i="1"/>
  <c r="G7" i="1"/>
  <c r="H7" i="1" s="1"/>
  <c r="E7" i="1"/>
  <c r="B7" i="1"/>
  <c r="G6" i="1"/>
  <c r="E6" i="1"/>
  <c r="B6" i="1"/>
  <c r="B14" i="1" s="1"/>
  <c r="B15" i="1" s="1"/>
  <c r="G5" i="1"/>
  <c r="H5" i="1" s="1"/>
  <c r="E5" i="1"/>
  <c r="B5" i="1"/>
  <c r="G4" i="1"/>
  <c r="G13" i="1" s="1"/>
  <c r="E4" i="1"/>
  <c r="B4" i="1"/>
  <c r="A1" i="1"/>
  <c r="F10" i="1" l="1"/>
  <c r="H13" i="1"/>
  <c r="H9" i="1"/>
  <c r="G15" i="1"/>
  <c r="H8" i="1"/>
  <c r="H4" i="1"/>
  <c r="H10" i="1"/>
  <c r="H6" i="1"/>
  <c r="E13" i="1"/>
  <c r="H15" i="1" l="1"/>
  <c r="F11" i="1"/>
  <c r="F7" i="1"/>
  <c r="F6" i="1"/>
  <c r="F13" i="1"/>
  <c r="E15" i="1"/>
  <c r="F8" i="1"/>
  <c r="F4" i="1"/>
  <c r="F15" i="1" s="1"/>
  <c r="F9" i="1"/>
  <c r="F5" i="1"/>
</calcChain>
</file>

<file path=xl/sharedStrings.xml><?xml version="1.0" encoding="utf-8"?>
<sst xmlns="http://schemas.openxmlformats.org/spreadsheetml/2006/main" count="38" uniqueCount="35">
  <si>
    <t>107年06月份學校午餐費收支結算表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</si>
  <si>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</si>
  <si>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</si>
  <si>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</si>
  <si>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</si>
  <si>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</si>
  <si>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</si>
  <si>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</si>
  <si>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</si>
  <si>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</si>
  <si>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</si>
  <si>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 元
二、應收午餐費
      學  生244人
      教職員 33人
      工  友  2人
      臨時人員5 人
      合  計284  人 共189705元
三、免收減收午餐費
       （1）全免及減收學生午餐費
             計105   人 73500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</si>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</sst>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5;&#22025;e&#30879;\&#26371;&#35336;\&#21320;&#39184;\&#26126;&#32048;&#20998;&#39006;&#24115;\106&#23416;&#241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>
        <row r="1">
          <cell r="A1" t="str">
            <v>嘉義縣立六嘉國民中學</v>
          </cell>
        </row>
      </sheetData>
      <sheetData sheetId="22">
        <row r="4">
          <cell r="P4">
            <v>613736</v>
          </cell>
        </row>
        <row r="48">
          <cell r="G48">
            <v>0</v>
          </cell>
          <cell r="H48">
            <v>280283</v>
          </cell>
          <cell r="I48">
            <v>0</v>
          </cell>
          <cell r="J48">
            <v>60</v>
          </cell>
          <cell r="K48">
            <v>48703</v>
          </cell>
          <cell r="L48">
            <v>14471</v>
          </cell>
          <cell r="M48">
            <v>1200</v>
          </cell>
          <cell r="N48">
            <v>650</v>
          </cell>
        </row>
        <row r="49">
          <cell r="G49">
            <v>77009</v>
          </cell>
          <cell r="H49">
            <v>1222003</v>
          </cell>
          <cell r="I49">
            <v>6930</v>
          </cell>
          <cell r="J49">
            <v>29730</v>
          </cell>
          <cell r="K49">
            <v>379588</v>
          </cell>
          <cell r="L49">
            <v>110845</v>
          </cell>
          <cell r="M49">
            <v>25600</v>
          </cell>
          <cell r="N49">
            <v>27627</v>
          </cell>
          <cell r="P49">
            <v>284634</v>
          </cell>
        </row>
        <row r="52">
          <cell r="F52">
            <v>16205</v>
          </cell>
          <cell r="K52">
            <v>60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7" activePane="bottomLeft" state="frozen"/>
      <selection pane="bottomLeft" activeCell="E14" sqref="E14"/>
    </sheetView>
  </sheetViews>
  <sheetFormatPr defaultRowHeight="16.2" x14ac:dyDescent="0.3"/>
  <cols>
    <col min="1" max="1" width="13.88671875" style="3" customWidth="1"/>
    <col min="2" max="2" width="13.77734375" style="19" customWidth="1"/>
    <col min="3" max="3" width="42.33203125" style="3" customWidth="1"/>
    <col min="4" max="4" width="14.88671875" style="3" customWidth="1"/>
    <col min="5" max="5" width="13.6640625" style="19" customWidth="1"/>
    <col min="6" max="6" width="12.6640625" style="3" customWidth="1"/>
    <col min="7" max="7" width="14.88671875" style="19" customWidth="1"/>
    <col min="8" max="8" width="11.77734375" style="3" customWidth="1"/>
    <col min="9" max="16384" width="8.88671875" style="3"/>
  </cols>
  <sheetData>
    <row r="1" spans="1:8" ht="33" customHeight="1" x14ac:dyDescent="0.3">
      <c r="A1" s="1" t="str">
        <f>'[1]05結算'!A1:C1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'[1]06分類帳'!P4</f>
        <v>613736</v>
      </c>
      <c r="C4" s="8" t="s">
        <v>11</v>
      </c>
      <c r="D4" s="5" t="s">
        <v>12</v>
      </c>
      <c r="E4" s="7">
        <f>'[1]06分類帳'!G48</f>
        <v>0</v>
      </c>
      <c r="F4" s="9">
        <f>E4/E13</f>
        <v>0</v>
      </c>
      <c r="G4" s="7">
        <f>'[1]06分類帳'!G49</f>
        <v>77009</v>
      </c>
      <c r="H4" s="9">
        <f>G4/G13</f>
        <v>4.0976793882081503E-2</v>
      </c>
    </row>
    <row r="5" spans="1:8" ht="25.8" customHeight="1" x14ac:dyDescent="0.3">
      <c r="A5" s="5" t="s">
        <v>13</v>
      </c>
      <c r="B5" s="7">
        <f>'[1]06分類帳'!F52</f>
        <v>16205</v>
      </c>
      <c r="C5" s="8"/>
      <c r="D5" s="5" t="s">
        <v>14</v>
      </c>
      <c r="E5" s="7">
        <f>'[1]06分類帳'!H48</f>
        <v>280283</v>
      </c>
      <c r="F5" s="9">
        <f>E5/E13</f>
        <v>0.81155119047274349</v>
      </c>
      <c r="G5" s="7">
        <f>'[1]06分類帳'!H49</f>
        <v>1222003</v>
      </c>
      <c r="H5" s="9">
        <f>G5/G13</f>
        <v>0.65023263585146207</v>
      </c>
    </row>
    <row r="6" spans="1:8" ht="29.4" customHeight="1" x14ac:dyDescent="0.3">
      <c r="A6" s="10" t="s">
        <v>15</v>
      </c>
      <c r="B6" s="7">
        <f>'[1]06分類帳'!G52</f>
        <v>0</v>
      </c>
      <c r="C6" s="8"/>
      <c r="D6" s="5" t="s">
        <v>16</v>
      </c>
      <c r="E6" s="7">
        <f>'[1]06分類帳'!I48</f>
        <v>0</v>
      </c>
      <c r="F6" s="9">
        <f>E6/E13</f>
        <v>0</v>
      </c>
      <c r="G6" s="7">
        <f>'[1]06分類帳'!I49</f>
        <v>6930</v>
      </c>
      <c r="H6" s="9">
        <f>G6/G13</f>
        <v>3.6874804451794575E-3</v>
      </c>
    </row>
    <row r="7" spans="1:8" ht="33.6" customHeight="1" x14ac:dyDescent="0.3">
      <c r="A7" s="11" t="s">
        <v>17</v>
      </c>
      <c r="B7" s="7">
        <f>'[1]06分類帳'!H52</f>
        <v>0</v>
      </c>
      <c r="C7" s="8"/>
      <c r="D7" s="5" t="s">
        <v>18</v>
      </c>
      <c r="E7" s="7">
        <f>'[1]06分類帳'!J48</f>
        <v>60</v>
      </c>
      <c r="F7" s="9">
        <f>E7/E13</f>
        <v>1.7372823691898763E-4</v>
      </c>
      <c r="G7" s="7">
        <f>'[1]06分類帳'!J49</f>
        <v>29730</v>
      </c>
      <c r="H7" s="9">
        <f>G7/G13</f>
        <v>1.5819450741007976E-2</v>
      </c>
    </row>
    <row r="8" spans="1:8" ht="33.6" customHeight="1" x14ac:dyDescent="0.3">
      <c r="A8" s="11" t="s">
        <v>19</v>
      </c>
      <c r="B8" s="7">
        <f>'[1]06分類帳'!I52</f>
        <v>0</v>
      </c>
      <c r="C8" s="8"/>
      <c r="D8" s="5" t="s">
        <v>20</v>
      </c>
      <c r="E8" s="7">
        <f>'[1]06分類帳'!K48</f>
        <v>48703</v>
      </c>
      <c r="F8" s="9">
        <f>E8/E13</f>
        <v>0.14101810537775758</v>
      </c>
      <c r="G8" s="7">
        <f>'[1]06分類帳'!K49</f>
        <v>379588</v>
      </c>
      <c r="H8" s="9">
        <f>G8/G13</f>
        <v>0.20198027809881383</v>
      </c>
    </row>
    <row r="9" spans="1:8" ht="32.4" customHeight="1" x14ac:dyDescent="0.3">
      <c r="A9" s="11" t="s">
        <v>21</v>
      </c>
      <c r="B9" s="7">
        <f>'[1]06分類帳'!J52</f>
        <v>0</v>
      </c>
      <c r="C9" s="8"/>
      <c r="D9" s="5" t="s">
        <v>22</v>
      </c>
      <c r="E9" s="7">
        <f>'[1]06分類帳'!L48</f>
        <v>14471</v>
      </c>
      <c r="F9" s="9">
        <f>E9/E13</f>
        <v>4.1900355274244502E-2</v>
      </c>
      <c r="G9" s="7">
        <f>'[1]06分類帳'!L49</f>
        <v>110845</v>
      </c>
      <c r="H9" s="9">
        <f>G9/G13</f>
        <v>5.89810634842593E-2</v>
      </c>
    </row>
    <row r="10" spans="1:8" ht="30" customHeight="1" x14ac:dyDescent="0.3">
      <c r="A10" s="5" t="s">
        <v>23</v>
      </c>
      <c r="B10" s="7">
        <f>'[1]06分類帳'!K52</f>
        <v>60</v>
      </c>
      <c r="C10" s="8"/>
      <c r="D10" s="5" t="s">
        <v>24</v>
      </c>
      <c r="E10" s="7">
        <f>'[1]06分類帳'!M48</f>
        <v>1200</v>
      </c>
      <c r="F10" s="9">
        <f>E10/E13</f>
        <v>3.4745647383797526E-3</v>
      </c>
      <c r="G10" s="7">
        <f>'[1]06分類帳'!M49</f>
        <v>25600</v>
      </c>
      <c r="H10" s="9">
        <f>G10/G13</f>
        <v>1.3621861384789914E-2</v>
      </c>
    </row>
    <row r="11" spans="1:8" ht="31.2" customHeight="1" x14ac:dyDescent="0.3">
      <c r="A11" s="12" t="s">
        <v>25</v>
      </c>
      <c r="B11" s="7">
        <f>'[1]06分類帳'!L52</f>
        <v>0</v>
      </c>
      <c r="C11" s="13"/>
      <c r="D11" s="5" t="s">
        <v>26</v>
      </c>
      <c r="E11" s="7">
        <f>'[1]06分類帳'!N48</f>
        <v>650</v>
      </c>
      <c r="F11" s="9">
        <f>E11/E13</f>
        <v>1.8820558999556993E-3</v>
      </c>
      <c r="G11" s="7">
        <f>'[1]06分類帳'!N49</f>
        <v>27627</v>
      </c>
      <c r="H11" s="9">
        <f>G11/G13</f>
        <v>1.4700436112405898E-2</v>
      </c>
    </row>
    <row r="12" spans="1:8" ht="19.2" customHeight="1" x14ac:dyDescent="0.3">
      <c r="A12" s="5"/>
      <c r="B12" s="7">
        <f>'[1]05分類帳'!M52</f>
        <v>0</v>
      </c>
      <c r="C12" s="14" t="s">
        <v>27</v>
      </c>
      <c r="D12" s="5"/>
      <c r="E12" s="7"/>
      <c r="F12" s="9"/>
      <c r="G12" s="7"/>
      <c r="H12" s="9"/>
    </row>
    <row r="13" spans="1:8" ht="25.8" customHeight="1" x14ac:dyDescent="0.3">
      <c r="A13" s="5"/>
      <c r="B13" s="7">
        <f>'[1]05分類帳'!N52</f>
        <v>0</v>
      </c>
      <c r="C13" s="15"/>
      <c r="D13" s="5" t="s">
        <v>28</v>
      </c>
      <c r="E13" s="7">
        <f>SUM(E4:E12)</f>
        <v>345367</v>
      </c>
      <c r="F13" s="9">
        <f>E13/E13</f>
        <v>1</v>
      </c>
      <c r="G13" s="7">
        <f>SUM(G4:G12)</f>
        <v>1879332</v>
      </c>
      <c r="H13" s="16">
        <f>G13/G13</f>
        <v>1</v>
      </c>
    </row>
    <row r="14" spans="1:8" ht="25.8" customHeight="1" x14ac:dyDescent="0.3">
      <c r="A14" s="5" t="s">
        <v>29</v>
      </c>
      <c r="B14" s="7">
        <f>SUM(B5:B13)</f>
        <v>16265</v>
      </c>
      <c r="C14" s="15"/>
      <c r="D14" s="5" t="s">
        <v>30</v>
      </c>
      <c r="E14" s="7">
        <f>'[1]06分類帳'!P49</f>
        <v>284634</v>
      </c>
      <c r="F14" s="9"/>
      <c r="G14" s="7">
        <f>E14</f>
        <v>284634</v>
      </c>
      <c r="H14" s="17"/>
    </row>
    <row r="15" spans="1:8" ht="25.8" customHeight="1" x14ac:dyDescent="0.3">
      <c r="A15" s="5" t="s">
        <v>31</v>
      </c>
      <c r="B15" s="7">
        <f>B14+B4</f>
        <v>630001</v>
      </c>
      <c r="C15" s="15"/>
      <c r="D15" s="5" t="s">
        <v>31</v>
      </c>
      <c r="E15" s="7">
        <f>E13+E14</f>
        <v>630001</v>
      </c>
      <c r="F15" s="16">
        <f>SUM(F4:F11)</f>
        <v>1</v>
      </c>
      <c r="G15" s="7">
        <f>G13+G14</f>
        <v>2163966</v>
      </c>
      <c r="H15" s="16">
        <f>SUM(H4:H11)</f>
        <v>0.99999999999999989</v>
      </c>
    </row>
    <row r="16" spans="1:8" ht="55.8" customHeight="1" x14ac:dyDescent="0.3">
      <c r="A16" s="5" t="s">
        <v>32</v>
      </c>
      <c r="B16" s="8" t="s">
        <v>33</v>
      </c>
      <c r="C16" s="8"/>
      <c r="D16" s="8"/>
      <c r="E16" s="8"/>
      <c r="F16" s="8"/>
      <c r="G16" s="8"/>
      <c r="H16" s="8"/>
    </row>
    <row r="17" spans="1:8" ht="27.6" customHeight="1" x14ac:dyDescent="0.3">
      <c r="A17" s="18" t="s">
        <v>34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06結算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2018-08-28T00:40:20Z</dcterms:created>
  <dcterms:modified xsi:type="dcterms:W3CDTF">2018-08-28T00:41:42Z</dcterms:modified>
</cp:coreProperties>
</file>