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bookViews>
    <workbookView xWindow="0" yWindow="0" windowWidth="23040" windowHeight="8484"/>
  </bookViews>
  <sheets>
    <sheet name="02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G5" i="1"/>
  <c r="E5" i="1"/>
  <c r="B5" i="1"/>
  <c r="B14" i="1" s="1"/>
  <c r="B15" i="1" s="1"/>
  <c r="G4" i="1"/>
  <c r="G13" i="1" s="1"/>
  <c r="E4" i="1"/>
  <c r="B4" i="1"/>
  <c r="A1" i="1"/>
  <c r="H13" i="1" l="1"/>
  <c r="H9" i="1"/>
  <c r="H4" i="1"/>
  <c r="H6" i="1"/>
  <c r="G15" i="1"/>
  <c r="H10" i="1"/>
  <c r="H5" i="1"/>
  <c r="H7" i="1"/>
  <c r="F10" i="1"/>
  <c r="H11" i="1"/>
  <c r="F5" i="1"/>
  <c r="F4" i="1"/>
  <c r="H8" i="1"/>
  <c r="E13" i="1"/>
  <c r="F11" i="1" l="1"/>
  <c r="F7" i="1"/>
  <c r="F15" i="1" s="1"/>
  <c r="F13" i="1"/>
  <c r="F8" i="1"/>
  <c r="E15" i="1"/>
  <c r="F9" i="1"/>
  <c r="F6" i="1"/>
  <c r="H15" i="1"/>
</calcChain>
</file>

<file path=xl/sharedStrings.xml><?xml version="1.0" encoding="utf-8"?>
<sst xmlns="http://schemas.openxmlformats.org/spreadsheetml/2006/main" count="38" uniqueCount="36">
  <si>
    <t>108年2月份學校午餐費收支結算表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</si>
  <si>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</si>
  <si>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</si>
  <si>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</si>
  <si>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</si>
  <si>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</si>
  <si>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</si>
  <si>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</si>
  <si>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</si>
  <si>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</si>
  <si>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</si>
  <si>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</si>
  <si>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700元
二、應收午餐費
      學  生227人
      教職員 25人
      工  友  2人
      臨時人員1人
      合  計  255 人 共3955元
三、免收減收午餐費
       （1）全免及減收學生午餐費
             計   人    元          
       （2）全免工友午餐費
             計  0 人 0  元
         共計   0  人  0  元
四、本月未繳午餐費
          計    人       元        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</si>
  <si>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</si>
  <si>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</si>
  <si>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</si>
  <si>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</si>
  <si>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</si>
  <si>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</si>
  <si>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</si>
  <si>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</si>
  <si>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</si>
  <si>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</si>
  <si>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</si>
  <si>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</si>
  <si>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</si>
  <si>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</si>
  <si>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</si>
  <si>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>五、以前未繳午餐費
         計       人        元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</si>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</sst>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107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嘉義縣立六嘉國民中學</v>
          </cell>
        </row>
      </sheetData>
      <sheetData sheetId="14">
        <row r="4">
          <cell r="P4">
            <v>161871</v>
          </cell>
        </row>
        <row r="48">
          <cell r="G48">
            <v>5280</v>
          </cell>
          <cell r="H48">
            <v>24531</v>
          </cell>
          <cell r="I48">
            <v>0</v>
          </cell>
          <cell r="J48">
            <v>7610</v>
          </cell>
          <cell r="K48">
            <v>0</v>
          </cell>
          <cell r="L48">
            <v>12964</v>
          </cell>
          <cell r="M48">
            <v>0</v>
          </cell>
          <cell r="N48">
            <v>3877</v>
          </cell>
        </row>
        <row r="49">
          <cell r="G49">
            <v>56190</v>
          </cell>
          <cell r="H49">
            <v>581983</v>
          </cell>
          <cell r="I49">
            <v>0</v>
          </cell>
          <cell r="J49">
            <v>28480</v>
          </cell>
          <cell r="K49">
            <v>277696</v>
          </cell>
          <cell r="L49">
            <v>65886</v>
          </cell>
          <cell r="M49">
            <v>6080</v>
          </cell>
          <cell r="N49">
            <v>22370</v>
          </cell>
          <cell r="P49">
            <v>111564</v>
          </cell>
        </row>
        <row r="52">
          <cell r="F52">
            <v>3955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D1" sqref="D1:H1"/>
    </sheetView>
  </sheetViews>
  <sheetFormatPr defaultRowHeight="16.2" x14ac:dyDescent="0.3"/>
  <cols>
    <col min="1" max="1" width="13.88671875" style="3" customWidth="1"/>
    <col min="2" max="2" width="12.664062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4.88671875" style="20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'[1]01結算'!A1:C1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10</v>
      </c>
    </row>
    <row r="4" spans="1:8" ht="25.8" customHeight="1" x14ac:dyDescent="0.3">
      <c r="A4" s="5" t="s">
        <v>11</v>
      </c>
      <c r="B4" s="7">
        <f>'[1]02分類帳'!P4</f>
        <v>161871</v>
      </c>
      <c r="C4" s="8" t="s">
        <v>12</v>
      </c>
      <c r="D4" s="5" t="s">
        <v>13</v>
      </c>
      <c r="E4" s="7">
        <f>'[1]02分類帳'!G48</f>
        <v>5280</v>
      </c>
      <c r="F4" s="9">
        <f>E4/E13</f>
        <v>9.7305665106335926E-2</v>
      </c>
      <c r="G4" s="7">
        <f>'[1]02分類帳'!G49</f>
        <v>56190</v>
      </c>
      <c r="H4" s="9">
        <f>G4/G13</f>
        <v>5.4097247962568054E-2</v>
      </c>
    </row>
    <row r="5" spans="1:8" ht="25.8" customHeight="1" x14ac:dyDescent="0.3">
      <c r="A5" s="5" t="s">
        <v>14</v>
      </c>
      <c r="B5" s="7">
        <f>'[1]02分類帳'!F52</f>
        <v>3955</v>
      </c>
      <c r="C5" s="10"/>
      <c r="D5" s="5" t="s">
        <v>15</v>
      </c>
      <c r="E5" s="7">
        <f>'[1]02分類帳'!H48</f>
        <v>24531</v>
      </c>
      <c r="F5" s="9">
        <f>E5/E13</f>
        <v>0.45208433157642547</v>
      </c>
      <c r="G5" s="7">
        <f>'[1]02分類帳'!H49</f>
        <v>581983</v>
      </c>
      <c r="H5" s="9">
        <f>G5/G13</f>
        <v>0.56030750420002218</v>
      </c>
    </row>
    <row r="6" spans="1:8" ht="29.4" customHeight="1" x14ac:dyDescent="0.3">
      <c r="A6" s="11" t="s">
        <v>16</v>
      </c>
      <c r="B6" s="7"/>
      <c r="C6" s="10"/>
      <c r="D6" s="5" t="s">
        <v>17</v>
      </c>
      <c r="E6" s="7">
        <f>'[1]02分類帳'!I48</f>
        <v>0</v>
      </c>
      <c r="F6" s="9">
        <f>E6/E13</f>
        <v>0</v>
      </c>
      <c r="G6" s="7">
        <f>'[1]02分類帳'!I49</f>
        <v>0</v>
      </c>
      <c r="H6" s="9">
        <f>G6/G13</f>
        <v>0</v>
      </c>
    </row>
    <row r="7" spans="1:8" ht="31.2" customHeight="1" x14ac:dyDescent="0.3">
      <c r="A7" s="12" t="s">
        <v>18</v>
      </c>
      <c r="B7" s="7">
        <f>'[1]02分類帳'!G52</f>
        <v>0</v>
      </c>
      <c r="C7" s="10"/>
      <c r="D7" s="5" t="s">
        <v>19</v>
      </c>
      <c r="E7" s="7">
        <f>'[1]02分類帳'!J48</f>
        <v>7610</v>
      </c>
      <c r="F7" s="9">
        <f>E7/E13</f>
        <v>0.14024547565515463</v>
      </c>
      <c r="G7" s="7">
        <f>'[1]02分類帳'!J49</f>
        <v>28480</v>
      </c>
      <c r="H7" s="9">
        <f>G7/G13</f>
        <v>2.741928496127315E-2</v>
      </c>
    </row>
    <row r="8" spans="1:8" ht="30" customHeight="1" x14ac:dyDescent="0.3">
      <c r="A8" s="12" t="s">
        <v>20</v>
      </c>
      <c r="B8" s="7">
        <f>'[1]02分類帳'!H52</f>
        <v>0</v>
      </c>
      <c r="C8" s="10"/>
      <c r="D8" s="5" t="s">
        <v>21</v>
      </c>
      <c r="E8" s="7">
        <f>'[1]02分類帳'!K48</f>
        <v>0</v>
      </c>
      <c r="F8" s="9">
        <f>E8/E13</f>
        <v>0</v>
      </c>
      <c r="G8" s="7">
        <f>'[1]02分類帳'!K49</f>
        <v>277696</v>
      </c>
      <c r="H8" s="9">
        <f>G8/G13</f>
        <v>0.26735343246508808</v>
      </c>
    </row>
    <row r="9" spans="1:8" ht="37.200000000000003" customHeight="1" x14ac:dyDescent="0.3">
      <c r="A9" s="12" t="s">
        <v>22</v>
      </c>
      <c r="B9" s="7">
        <f>'[1]02分類帳'!I52</f>
        <v>0</v>
      </c>
      <c r="C9" s="10"/>
      <c r="D9" s="5" t="s">
        <v>23</v>
      </c>
      <c r="E9" s="7">
        <f>'[1]02分類帳'!L48</f>
        <v>12964</v>
      </c>
      <c r="F9" s="9">
        <f>E9/E13</f>
        <v>0.23891489440123845</v>
      </c>
      <c r="G9" s="7">
        <f>'[1]02分類帳'!L49</f>
        <v>65886</v>
      </c>
      <c r="H9" s="9">
        <f>G9/G13</f>
        <v>6.3432128123540821E-2</v>
      </c>
    </row>
    <row r="10" spans="1:8" ht="33" customHeight="1" x14ac:dyDescent="0.3">
      <c r="A10" s="5" t="s">
        <v>24</v>
      </c>
      <c r="B10" s="7">
        <f>'[1]02分類帳'!J52</f>
        <v>0</v>
      </c>
      <c r="C10" s="10"/>
      <c r="D10" s="5" t="s">
        <v>25</v>
      </c>
      <c r="E10" s="7">
        <f>'[1]02分類帳'!M48</f>
        <v>0</v>
      </c>
      <c r="F10" s="9">
        <f>E10/E13</f>
        <v>0</v>
      </c>
      <c r="G10" s="7">
        <f>'[1]02分類帳'!M49</f>
        <v>6080</v>
      </c>
      <c r="H10" s="9">
        <f>G10/G13</f>
        <v>5.8535552164515709E-3</v>
      </c>
    </row>
    <row r="11" spans="1:8" ht="33" customHeight="1" x14ac:dyDescent="0.3">
      <c r="A11" s="13" t="s">
        <v>26</v>
      </c>
      <c r="B11" s="7">
        <f>'[1]02分類帳'!L52</f>
        <v>0</v>
      </c>
      <c r="C11" s="10"/>
      <c r="D11" s="5" t="s">
        <v>27</v>
      </c>
      <c r="E11" s="7">
        <f>'[1]02分類帳'!N48</f>
        <v>3877</v>
      </c>
      <c r="F11" s="9">
        <f>E11/E13</f>
        <v>7.1449633260845524E-2</v>
      </c>
      <c r="G11" s="7">
        <f>'[1]02分類帳'!N49</f>
        <v>22370</v>
      </c>
      <c r="H11" s="9">
        <f>G11/G13</f>
        <v>2.153684707105619E-2</v>
      </c>
    </row>
    <row r="12" spans="1:8" ht="25.8" customHeight="1" x14ac:dyDescent="0.3">
      <c r="A12" s="5"/>
      <c r="B12" s="7">
        <f>'[1]02分類帳'!M52</f>
        <v>0</v>
      </c>
      <c r="C12" s="14" t="s">
        <v>28</v>
      </c>
      <c r="D12" s="13"/>
      <c r="E12" s="7"/>
      <c r="F12" s="9"/>
      <c r="G12" s="7"/>
      <c r="H12" s="9"/>
    </row>
    <row r="13" spans="1:8" ht="33.6" customHeight="1" x14ac:dyDescent="0.3">
      <c r="A13" s="5"/>
      <c r="B13" s="7">
        <f>'[1]02分類帳'!N52</f>
        <v>0</v>
      </c>
      <c r="C13" s="14"/>
      <c r="D13" s="5" t="s">
        <v>29</v>
      </c>
      <c r="E13" s="7">
        <f>SUM(E4:E12)</f>
        <v>54262</v>
      </c>
      <c r="F13" s="9">
        <f>E13/E13</f>
        <v>1</v>
      </c>
      <c r="G13" s="7">
        <f>SUM(G4:G12)</f>
        <v>1038685</v>
      </c>
      <c r="H13" s="15">
        <f>G13/G13</f>
        <v>1</v>
      </c>
    </row>
    <row r="14" spans="1:8" ht="31.2" customHeight="1" x14ac:dyDescent="0.3">
      <c r="A14" s="5" t="s">
        <v>30</v>
      </c>
      <c r="B14" s="7">
        <f>SUM(B5:B13)</f>
        <v>3955</v>
      </c>
      <c r="C14" s="14"/>
      <c r="D14" s="5" t="s">
        <v>31</v>
      </c>
      <c r="E14" s="7">
        <f>'[1]02分類帳'!P49</f>
        <v>111564</v>
      </c>
      <c r="F14" s="9"/>
      <c r="G14" s="7">
        <f>E14</f>
        <v>111564</v>
      </c>
      <c r="H14" s="16"/>
    </row>
    <row r="15" spans="1:8" ht="34.799999999999997" customHeight="1" x14ac:dyDescent="0.3">
      <c r="A15" s="5" t="s">
        <v>32</v>
      </c>
      <c r="B15" s="7">
        <f>B14+B4</f>
        <v>165826</v>
      </c>
      <c r="C15" s="17"/>
      <c r="D15" s="5" t="s">
        <v>32</v>
      </c>
      <c r="E15" s="7">
        <f>E13+E14</f>
        <v>165826</v>
      </c>
      <c r="F15" s="15">
        <f>SUM(F4:F11)</f>
        <v>1</v>
      </c>
      <c r="G15" s="7">
        <f>G13+G14</f>
        <v>1150249</v>
      </c>
      <c r="H15" s="15">
        <f>SUM(H4:H11)</f>
        <v>1</v>
      </c>
    </row>
    <row r="16" spans="1:8" ht="68.400000000000006" customHeight="1" x14ac:dyDescent="0.3">
      <c r="A16" s="5" t="s">
        <v>33</v>
      </c>
      <c r="B16" s="18" t="s">
        <v>34</v>
      </c>
      <c r="C16" s="18"/>
      <c r="D16" s="18"/>
      <c r="E16" s="18"/>
      <c r="F16" s="18"/>
      <c r="G16" s="18"/>
      <c r="H16" s="18"/>
    </row>
    <row r="17" spans="1:8" ht="27.6" customHeight="1" x14ac:dyDescent="0.3">
      <c r="A17" s="19" t="s">
        <v>35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2019-03-07T02:12:12Z</dcterms:created>
  <dcterms:modified xsi:type="dcterms:W3CDTF">2019-03-07T02:12:26Z</dcterms:modified>
</cp:coreProperties>
</file>