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8484"/>
  </bookViews>
  <sheets>
    <sheet name="04結算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G14" i="1" s="1"/>
  <c r="B13" i="1"/>
  <c r="B12" i="1"/>
  <c r="G11" i="1"/>
  <c r="H11" i="1" s="1"/>
  <c r="E11" i="1"/>
  <c r="B11" i="1"/>
  <c r="G10" i="1"/>
  <c r="E10" i="1"/>
  <c r="B10" i="1"/>
  <c r="G9" i="1"/>
  <c r="E9" i="1"/>
  <c r="B9" i="1"/>
  <c r="G8" i="1"/>
  <c r="E8" i="1"/>
  <c r="B8" i="1"/>
  <c r="G7" i="1"/>
  <c r="H7" i="1" s="1"/>
  <c r="E7" i="1"/>
  <c r="B7" i="1"/>
  <c r="G6" i="1"/>
  <c r="E6" i="1"/>
  <c r="B6" i="1"/>
  <c r="B14" i="1" s="1"/>
  <c r="B15" i="1" s="1"/>
  <c r="G5" i="1"/>
  <c r="E5" i="1"/>
  <c r="E13" i="1" s="1"/>
  <c r="B5" i="1"/>
  <c r="G4" i="1"/>
  <c r="G13" i="1" s="1"/>
  <c r="E4" i="1"/>
  <c r="B4" i="1"/>
  <c r="A1" i="1"/>
  <c r="F11" i="1" l="1"/>
  <c r="F7" i="1"/>
  <c r="F10" i="1"/>
  <c r="F6" i="1"/>
  <c r="E15" i="1"/>
  <c r="F8" i="1"/>
  <c r="F13" i="1"/>
  <c r="F4" i="1"/>
  <c r="F9" i="1"/>
  <c r="H13" i="1"/>
  <c r="H9" i="1"/>
  <c r="H5" i="1"/>
  <c r="H10" i="1"/>
  <c r="G15" i="1"/>
  <c r="H8" i="1"/>
  <c r="H4" i="1"/>
  <c r="H6" i="1"/>
  <c r="F5" i="1"/>
  <c r="H15" i="1" l="1"/>
  <c r="F15" i="1"/>
</calcChain>
</file>

<file path=xl/sharedStrings.xml><?xml version="1.0" encoding="utf-8"?>
<sst xmlns="http://schemas.openxmlformats.org/spreadsheetml/2006/main" count="38" uniqueCount="37">
  <si>
    <t>108年04月份學校午餐費收支結算表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</si>
  <si>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</si>
  <si>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</si>
  <si>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</si>
  <si>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</si>
  <si>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</si>
  <si>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</si>
  <si>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</si>
  <si>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</si>
  <si>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</si>
  <si>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百分比</t>
    <phoneticPr fontId="3" type="noConversion"/>
  </si>
  <si>
    <t>上月結存</t>
    <phoneticPr fontId="3" type="noConversion"/>
  </si>
  <si>
    <t>一、本月每人收午餐費 700 元
二、應收午餐費
      學  生227人
      教職員 23人
      工  友  2人
      臨時人員3人
      合  計255人 共548520元
三、免收減收午餐費
       （1）全免及減收學生午餐費
             計103人72100元          
       （2）全免工友午餐費
             計  0 人 0  元
         共計   0  人  0  元
四、本月未繳午餐費
          計    人       元
        （附繳納午餐費情形統計表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</si>
  <si>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</si>
  <si>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</si>
  <si>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</si>
  <si>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</si>
  <si>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</si>
  <si>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</si>
  <si>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</si>
  <si>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</si>
  <si>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</si>
  <si>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</si>
  <si>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</si>
  <si>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</si>
  <si>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</si>
  <si>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</si>
  <si>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</si>
  <si>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   人       元
        （附繳納午餐費情形統計表）
五、以前未繳午餐費
         計       人      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</si>
  <si>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</si>
  <si>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</si>
  <si>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</si>
  <si>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</si>
  <si>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</si>
  <si>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</si>
  <si>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一、本月補助費收入包括下列各項：中低低收入戶學生補助費98000清寒學生補助費262500,小型偏遠學校午餐補助費70000元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</si>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</sst>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8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 wrapText="1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176" fontId="4" fillId="0" borderId="0" xfId="1" applyNumberFormat="1" applyFon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7&#23416;&#24180;&#24230;&#23416;&#26657;&#21320;&#39184;&#36027;&#26126;&#32048;&#20998;&#39006;&#24115;&#21450;&#32080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 "/>
      <sheetName val="07結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1" t="str">
            <v>嘉義縣立六嘉國民中學</v>
          </cell>
        </row>
      </sheetData>
      <sheetData sheetId="16"/>
      <sheetData sheetId="17"/>
      <sheetData sheetId="18">
        <row r="4">
          <cell r="P4">
            <v>71589</v>
          </cell>
        </row>
        <row r="47">
          <cell r="G47">
            <v>8166</v>
          </cell>
          <cell r="H47">
            <v>180180</v>
          </cell>
          <cell r="I47">
            <v>0</v>
          </cell>
          <cell r="J47">
            <v>4955</v>
          </cell>
          <cell r="K47">
            <v>39012</v>
          </cell>
          <cell r="L47">
            <v>17411</v>
          </cell>
          <cell r="M47">
            <v>0</v>
          </cell>
          <cell r="N47">
            <v>1050</v>
          </cell>
        </row>
        <row r="48">
          <cell r="G48">
            <v>69108</v>
          </cell>
          <cell r="H48">
            <v>762163</v>
          </cell>
          <cell r="I48">
            <v>0</v>
          </cell>
          <cell r="J48">
            <v>33435</v>
          </cell>
          <cell r="K48">
            <v>349354</v>
          </cell>
          <cell r="L48">
            <v>84339</v>
          </cell>
          <cell r="M48">
            <v>6080</v>
          </cell>
          <cell r="N48">
            <v>23450</v>
          </cell>
          <cell r="P48">
            <v>297235</v>
          </cell>
        </row>
        <row r="51">
          <cell r="F51">
            <v>45920</v>
          </cell>
          <cell r="H51">
            <v>98000</v>
          </cell>
          <cell r="I51">
            <v>262500</v>
          </cell>
          <cell r="J51">
            <v>70000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4" activePane="bottomLeft" state="frozen"/>
      <selection pane="bottomLeft" activeCell="B16" sqref="B16:H16"/>
    </sheetView>
  </sheetViews>
  <sheetFormatPr defaultRowHeight="16.2" x14ac:dyDescent="0.3"/>
  <cols>
    <col min="1" max="1" width="13.88671875" style="3" customWidth="1"/>
    <col min="2" max="2" width="13.6640625" style="19" customWidth="1"/>
    <col min="3" max="3" width="42.33203125" style="3" customWidth="1"/>
    <col min="4" max="4" width="14.88671875" style="3" customWidth="1"/>
    <col min="5" max="5" width="13.6640625" style="19" customWidth="1"/>
    <col min="6" max="6" width="12.6640625" style="3" customWidth="1"/>
    <col min="7" max="7" width="14.5546875" style="19" customWidth="1"/>
    <col min="8" max="8" width="11.77734375" style="3" customWidth="1"/>
    <col min="9" max="16384" width="8.88671875" style="3"/>
  </cols>
  <sheetData>
    <row r="1" spans="1:8" ht="24.6" x14ac:dyDescent="0.3">
      <c r="A1" s="1" t="str">
        <f>'[1]02結算'!A1:C1</f>
        <v>嘉義縣立六嘉國民中學</v>
      </c>
      <c r="B1" s="1"/>
      <c r="C1" s="1"/>
      <c r="D1" s="2" t="s">
        <v>0</v>
      </c>
      <c r="E1" s="2"/>
      <c r="F1" s="2"/>
      <c r="G1" s="2"/>
      <c r="H1" s="2"/>
    </row>
    <row r="2" spans="1:8" ht="25.8" customHeight="1" x14ac:dyDescent="0.3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</row>
    <row r="3" spans="1:8" ht="25.8" customHeight="1" x14ac:dyDescent="0.3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10</v>
      </c>
    </row>
    <row r="4" spans="1:8" ht="25.8" customHeight="1" x14ac:dyDescent="0.3">
      <c r="A4" s="5" t="s">
        <v>11</v>
      </c>
      <c r="B4" s="7">
        <f>'[1]04分類帳'!P4</f>
        <v>71589</v>
      </c>
      <c r="C4" s="8" t="s">
        <v>12</v>
      </c>
      <c r="D4" s="5" t="s">
        <v>13</v>
      </c>
      <c r="E4" s="7">
        <f>'[1]04分類帳'!G47</f>
        <v>8166</v>
      </c>
      <c r="F4" s="9">
        <f>E4/E13</f>
        <v>3.2563184381155942E-2</v>
      </c>
      <c r="G4" s="7">
        <f>'[1]04分類帳'!G48</f>
        <v>69108</v>
      </c>
      <c r="H4" s="9">
        <f>G4/G13</f>
        <v>5.204193898920801E-2</v>
      </c>
    </row>
    <row r="5" spans="1:8" ht="25.8" customHeight="1" x14ac:dyDescent="0.3">
      <c r="A5" s="5" t="s">
        <v>14</v>
      </c>
      <c r="B5" s="7">
        <f>'[1]04分類帳'!F51</f>
        <v>45920</v>
      </c>
      <c r="C5" s="8"/>
      <c r="D5" s="5" t="s">
        <v>15</v>
      </c>
      <c r="E5" s="7">
        <f>'[1]04分類帳'!H47</f>
        <v>180180</v>
      </c>
      <c r="F5" s="9">
        <f>E5/E13</f>
        <v>0.71849553781492503</v>
      </c>
      <c r="G5" s="7">
        <f>'[1]04分類帳'!H48</f>
        <v>762163</v>
      </c>
      <c r="H5" s="9">
        <f>G5/G13</f>
        <v>0.57394860719210139</v>
      </c>
    </row>
    <row r="6" spans="1:8" ht="29.4" customHeight="1" x14ac:dyDescent="0.3">
      <c r="A6" s="10" t="s">
        <v>16</v>
      </c>
      <c r="B6" s="7">
        <f>'[1]04分類帳'!G51</f>
        <v>0</v>
      </c>
      <c r="C6" s="8"/>
      <c r="D6" s="5" t="s">
        <v>17</v>
      </c>
      <c r="E6" s="7">
        <f>'[1]04分類帳'!I47</f>
        <v>0</v>
      </c>
      <c r="F6" s="9">
        <f>E6/E13</f>
        <v>0</v>
      </c>
      <c r="G6" s="7">
        <f>'[1]04分類帳'!I48</f>
        <v>0</v>
      </c>
      <c r="H6" s="9">
        <f>G6/G13</f>
        <v>0</v>
      </c>
    </row>
    <row r="7" spans="1:8" ht="31.2" customHeight="1" x14ac:dyDescent="0.3">
      <c r="A7" s="11" t="s">
        <v>18</v>
      </c>
      <c r="B7" s="7">
        <f>'[1]04分類帳'!H51</f>
        <v>98000</v>
      </c>
      <c r="C7" s="8"/>
      <c r="D7" s="5" t="s">
        <v>19</v>
      </c>
      <c r="E7" s="7">
        <f>'[1]04分類帳'!J47</f>
        <v>4955</v>
      </c>
      <c r="F7" s="9">
        <f>E7/E13</f>
        <v>1.9758826672621563E-2</v>
      </c>
      <c r="G7" s="7">
        <f>'[1]04分類帳'!J48</f>
        <v>33435</v>
      </c>
      <c r="H7" s="9">
        <f>G7/G13</f>
        <v>2.517830396052801E-2</v>
      </c>
    </row>
    <row r="8" spans="1:8" ht="33" customHeight="1" x14ac:dyDescent="0.3">
      <c r="A8" s="11" t="s">
        <v>20</v>
      </c>
      <c r="B8" s="7">
        <f>'[1]04分類帳'!I51</f>
        <v>262500</v>
      </c>
      <c r="C8" s="8"/>
      <c r="D8" s="5" t="s">
        <v>21</v>
      </c>
      <c r="E8" s="7">
        <f>'[1]04分類帳'!K47</f>
        <v>39012</v>
      </c>
      <c r="F8" s="9">
        <f>E8/E13</f>
        <v>0.15556636652922551</v>
      </c>
      <c r="G8" s="7">
        <f>'[1]04分類帳'!K48</f>
        <v>349354</v>
      </c>
      <c r="H8" s="9">
        <f>G8/G13</f>
        <v>0.26308183645360556</v>
      </c>
    </row>
    <row r="9" spans="1:8" ht="33.6" customHeight="1" x14ac:dyDescent="0.3">
      <c r="A9" s="11" t="s">
        <v>22</v>
      </c>
      <c r="B9" s="7">
        <f>'[1]04分類帳'!J51</f>
        <v>70000</v>
      </c>
      <c r="C9" s="8"/>
      <c r="D9" s="5" t="s">
        <v>23</v>
      </c>
      <c r="E9" s="7">
        <f>'[1]04分類帳'!L47</f>
        <v>17411</v>
      </c>
      <c r="F9" s="9">
        <f>E9/E13</f>
        <v>6.9429047668418578E-2</v>
      </c>
      <c r="G9" s="7">
        <f>'[1]04分類帳'!L48</f>
        <v>84339</v>
      </c>
      <c r="H9" s="9">
        <f>G9/G13</f>
        <v>6.3511678711738351E-2</v>
      </c>
    </row>
    <row r="10" spans="1:8" ht="36" customHeight="1" x14ac:dyDescent="0.3">
      <c r="A10" s="5" t="s">
        <v>24</v>
      </c>
      <c r="B10" s="7">
        <f>'[1]04分類帳'!K51</f>
        <v>0</v>
      </c>
      <c r="C10" s="8"/>
      <c r="D10" s="5" t="s">
        <v>25</v>
      </c>
      <c r="E10" s="7">
        <f>'[1]04分類帳'!M47</f>
        <v>0</v>
      </c>
      <c r="F10" s="9">
        <f>E10/E13</f>
        <v>0</v>
      </c>
      <c r="G10" s="7">
        <f>'[1]04分類帳'!M48</f>
        <v>6080</v>
      </c>
      <c r="H10" s="9">
        <f>G10/G13</f>
        <v>4.578558040377159E-3</v>
      </c>
    </row>
    <row r="11" spans="1:8" ht="31.8" customHeight="1" x14ac:dyDescent="0.3">
      <c r="A11" s="12" t="s">
        <v>26</v>
      </c>
      <c r="B11" s="7">
        <f>'[1]04分類帳'!L51</f>
        <v>0</v>
      </c>
      <c r="C11" s="13"/>
      <c r="D11" s="5" t="s">
        <v>27</v>
      </c>
      <c r="E11" s="7">
        <f>'[1]04分類帳'!N47</f>
        <v>1050</v>
      </c>
      <c r="F11" s="9">
        <f>E11/E13</f>
        <v>4.1870369336534088E-3</v>
      </c>
      <c r="G11" s="7">
        <f>'[1]04分類帳'!N48</f>
        <v>23450</v>
      </c>
      <c r="H11" s="9">
        <f>G11/G13</f>
        <v>1.765907665244151E-2</v>
      </c>
    </row>
    <row r="12" spans="1:8" ht="21.6" customHeight="1" x14ac:dyDescent="0.3">
      <c r="A12" s="5"/>
      <c r="B12" s="7">
        <f>'[1]04分類帳'!M51</f>
        <v>0</v>
      </c>
      <c r="C12" s="14" t="s">
        <v>28</v>
      </c>
      <c r="D12" s="5"/>
      <c r="E12" s="7"/>
      <c r="F12" s="9"/>
      <c r="G12" s="7"/>
      <c r="H12" s="9"/>
    </row>
    <row r="13" spans="1:8" ht="29.4" customHeight="1" x14ac:dyDescent="0.3">
      <c r="A13" s="5"/>
      <c r="B13" s="7">
        <f>'[1]04分類帳'!N51</f>
        <v>0</v>
      </c>
      <c r="C13" s="15"/>
      <c r="D13" s="5" t="s">
        <v>29</v>
      </c>
      <c r="E13" s="7">
        <f>SUM(E4:E12)</f>
        <v>250774</v>
      </c>
      <c r="F13" s="9">
        <f>E13/E13</f>
        <v>1</v>
      </c>
      <c r="G13" s="7">
        <f>SUM(G4:G12)</f>
        <v>1327929</v>
      </c>
      <c r="H13" s="16">
        <f>G13/G13</f>
        <v>1</v>
      </c>
    </row>
    <row r="14" spans="1:8" ht="34.799999999999997" customHeight="1" x14ac:dyDescent="0.3">
      <c r="A14" s="5" t="s">
        <v>30</v>
      </c>
      <c r="B14" s="7">
        <f>SUM(B5:B13)</f>
        <v>476420</v>
      </c>
      <c r="C14" s="15"/>
      <c r="D14" s="5" t="s">
        <v>31</v>
      </c>
      <c r="E14" s="7">
        <f>'[1]04分類帳'!P48</f>
        <v>297235</v>
      </c>
      <c r="F14" s="9"/>
      <c r="G14" s="7">
        <f>E14</f>
        <v>297235</v>
      </c>
      <c r="H14" s="17"/>
    </row>
    <row r="15" spans="1:8" ht="32.4" customHeight="1" x14ac:dyDescent="0.3">
      <c r="A15" s="5" t="s">
        <v>32</v>
      </c>
      <c r="B15" s="7">
        <f>B14+B4</f>
        <v>548009</v>
      </c>
      <c r="C15" s="15"/>
      <c r="D15" s="5" t="s">
        <v>33</v>
      </c>
      <c r="E15" s="7">
        <f>E13+E14</f>
        <v>548009</v>
      </c>
      <c r="F15" s="16">
        <f>SUM(F4:F11)</f>
        <v>1</v>
      </c>
      <c r="G15" s="7">
        <f>G13+G14</f>
        <v>1625164</v>
      </c>
      <c r="H15" s="16">
        <f>SUM(H4:H11)</f>
        <v>1</v>
      </c>
    </row>
    <row r="16" spans="1:8" ht="67.2" customHeight="1" x14ac:dyDescent="0.3">
      <c r="A16" s="5" t="s">
        <v>34</v>
      </c>
      <c r="B16" s="8" t="s">
        <v>35</v>
      </c>
      <c r="C16" s="8"/>
      <c r="D16" s="8"/>
      <c r="E16" s="8"/>
      <c r="F16" s="8"/>
      <c r="G16" s="8"/>
      <c r="H16" s="8"/>
    </row>
    <row r="17" spans="1:8" ht="27.6" customHeight="1" x14ac:dyDescent="0.3">
      <c r="A17" s="18" t="s">
        <v>36</v>
      </c>
      <c r="B17" s="18"/>
      <c r="C17" s="18"/>
      <c r="D17" s="18"/>
      <c r="E17" s="18"/>
      <c r="F17" s="18"/>
      <c r="G17" s="18"/>
      <c r="H17" s="18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04結算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2019-05-23T05:51:35Z</dcterms:created>
  <dcterms:modified xsi:type="dcterms:W3CDTF">2019-05-23T05:51:53Z</dcterms:modified>
</cp:coreProperties>
</file>