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<sst xmlns="http://schemas.openxmlformats.org/spreadsheetml/2006/main" count="824" uniqueCount="226">
  <si>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</si>
  <si>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</si>
  <si>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</si>
  <si>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</si>
  <si>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</si>
  <si>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</si>
  <si>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</si>
  <si>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</si>
  <si>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</si>
  <si>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</si>
  <si>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</si>
  <si>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</si>
  <si>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</si>
  <si>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</si>
  <si>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</si>
  <si>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</si>
  <si>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</si>
  <si>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</si>
  <si>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</si>
  <si>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</si>
  <si>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</si>
  <si>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</si>
  <si>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</si>
  <si>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</si>
  <si>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</si>
  <si>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</si>
  <si>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</si>
  <si>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</si>
  <si>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</si>
  <si>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</si>
  <si>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</si>
  <si>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</si>
  <si>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</si>
  <si>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</si>
  <si>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</si>
  <si>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</si>
  <si>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</si>
  <si>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</si>
  <si>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</si>
  <si>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</si>
  <si>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</si>
  <si>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</si>
  <si>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</si>
  <si>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</si>
  <si>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</si>
  <si>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</si>
  <si>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</si>
  <si>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</si>
  <si>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</si>
  <si>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</si>
  <si>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</si>
  <si>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</si>
  <si>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</si>
  <si>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</si>
  <si>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</si>
  <si>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</si>
  <si>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</si>
  <si>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</si>
  <si>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</si>
  <si>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</si>
  <si>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</si>
  <si>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</si>
  <si>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</si>
  <si>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</si>
  <si>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</si>
  <si>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</si>
  <si>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</si>
  <si>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</si>
  <si>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</si>
  <si>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</si>
  <si>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</si>
  <si>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</si>
  <si>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</si>
  <si>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</si>
  <si>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</si>
  <si>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</si>
  <si>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</si>
  <si>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</si>
  <si>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</si>
  <si>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</si>
  <si>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</si>
  <si>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</si>
  <si>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</si>
  <si>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</si>
  <si>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</si>
  <si>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</si>
  <si>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</si>
  <si>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</si>
  <si>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</si>
  <si>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</si>
  <si>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</si>
  <si>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</si>
  <si>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</si>
  <si>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</si>
  <si>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</si>
  <si>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</si>
  <si>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</si>
  <si>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</si>
  <si>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</si>
  <si>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</si>
  <si>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</si>
  <si>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</si>
  <si>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</si>
  <si>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</si>
  <si>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</si>
  <si>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</si>
  <si>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</si>
  <si>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</si>
  <si>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</si>
  <si>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</si>
  <si>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</si>
  <si>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</si>
  <si>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</si>
  <si>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</si>
  <si>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</si>
  <si>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</si>
  <si>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</si>
  <si>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</si>
  <si>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</si>
  <si>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</si>
  <si>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</si>
  <si>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D03-6 嘉義縣六腳鄉六嘉國中 107學年度第2學期第18週午餐午餐食譜設計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</si>
  <si>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</si>
  <si>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</si>
  <si>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</si>
  <si>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</si>
  <si>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左宗棠雞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</si>
  <si>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</si>
  <si>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</si>
  <si>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</si>
  <si>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</si>
  <si>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雞腿丁*鹽 　　　20Kg</t>
  </si>
  <si>
    <t>洋蔥片 　　　　　5Kg</t>
  </si>
  <si>
    <t>紅蘿蔔片 　　　　2Kg</t>
  </si>
  <si>
    <t>蒜末 　　　　　0.2Kg</t>
  </si>
  <si>
    <t>餐數</t>
    <phoneticPr fontId="3" type="noConversion"/>
  </si>
  <si>
    <t>香滷貢丸</t>
  </si>
  <si>
    <t>熱量：</t>
    <phoneticPr fontId="3" type="noConversion"/>
  </si>
  <si>
    <t>貢丸(中27) 　　266個</t>
  </si>
  <si>
    <t>炒小白菜</t>
  </si>
  <si>
    <t>小白菜(切) 　　　20Kg</t>
  </si>
  <si>
    <t>薑絲 　　　　　0.2Kg</t>
  </si>
  <si>
    <t>筍子湯</t>
  </si>
  <si>
    <t>脂肪：</t>
    <phoneticPr fontId="3" type="noConversion"/>
  </si>
  <si>
    <t>鮮筍絲 　　　　8.5Kg</t>
  </si>
  <si>
    <t>豬大骨*溫 　　　　2Kg</t>
  </si>
  <si>
    <t>香滷豬腳</t>
  </si>
  <si>
    <t>豬腳丁*溫 　　　16Kg</t>
  </si>
  <si>
    <t>筍乾 　　　　　　8Kg</t>
  </si>
  <si>
    <t>素皮絲中丁*濕 　2.5Kg</t>
  </si>
  <si>
    <t>干片培根鮮蔬</t>
  </si>
  <si>
    <t>豆芽菜 　　　　　12Kg</t>
  </si>
  <si>
    <t>豆干片 　　　　　3Kg</t>
  </si>
  <si>
    <t>碎培根 　　　　　3Kg</t>
  </si>
  <si>
    <t>紅蘿蔔絲 　　　　2Kg</t>
  </si>
  <si>
    <t>炒油菜</t>
  </si>
  <si>
    <t>油菜(切) 　　　　20Kg</t>
  </si>
  <si>
    <t>星期二</t>
    <phoneticPr fontId="3" type="noConversion"/>
  </si>
  <si>
    <t>南瓜湯</t>
  </si>
  <si>
    <t>南瓜片 　　　　　10Kg</t>
  </si>
  <si>
    <t>蛋白質：</t>
    <phoneticPr fontId="3" type="noConversion"/>
  </si>
  <si>
    <t>李子(三粒)</t>
  </si>
  <si>
    <t>星期三</t>
    <phoneticPr fontId="3" type="noConversion"/>
  </si>
  <si>
    <t>香菇肉羹飯</t>
  </si>
  <si>
    <t>高麗菜(切片) 　13.5Kg</t>
  </si>
  <si>
    <t>肉羹條 　　　　　8Kg</t>
  </si>
  <si>
    <t>蛋(10粒/盒/約0.6k) 5盒</t>
  </si>
  <si>
    <t>鮮筍粗絲 　　　　4Kg</t>
  </si>
  <si>
    <t>木耳絲 　　　　0.8Kg</t>
  </si>
  <si>
    <t>乾香菇絲 　　　0.1Kg</t>
  </si>
  <si>
    <t>油膏水餃(4粒/份)</t>
  </si>
  <si>
    <t>熟水餃(奇巧) 　1064粒</t>
  </si>
  <si>
    <t>醬油膏(6K) 　　　0桶</t>
  </si>
  <si>
    <t>白米飯(三年級今日開始不用餐)</t>
  </si>
  <si>
    <t>星期四</t>
    <phoneticPr fontId="3" type="noConversion"/>
  </si>
  <si>
    <t>清蒸魚片</t>
  </si>
  <si>
    <t>醣類：</t>
    <phoneticPr fontId="3" type="noConversion"/>
  </si>
  <si>
    <t>*油甘魚片(CAS) 183片</t>
  </si>
  <si>
    <t>綠豆 　　　　　　4Kg</t>
  </si>
  <si>
    <t>偽蟹黃豆腐</t>
  </si>
  <si>
    <t>蛋黃(粒) 　　　　18個</t>
  </si>
  <si>
    <t>南瓜小丁 　　　　4Kg</t>
  </si>
  <si>
    <t>豆腐中丁*7K 　　　2板</t>
  </si>
  <si>
    <t>三色豆 　　　　　1Kg</t>
  </si>
  <si>
    <t>鐵板銀芽</t>
  </si>
  <si>
    <t>豆芽菜 　　　　　13Kg</t>
  </si>
  <si>
    <t>紅蘿蔔絲 　　　　1Kg</t>
  </si>
  <si>
    <t>蒜末 　　　　　0.1Kg</t>
  </si>
  <si>
    <t>紫菜蛋花湯</t>
  </si>
  <si>
    <t>蛋(10粒/盒/約0.6k) 3盒</t>
  </si>
  <si>
    <t>紫菜片 　　　　0.2Kg</t>
  </si>
  <si>
    <t>青蔥珠 　　　　0.1Kg</t>
  </si>
  <si>
    <t>葡萄(三粒)</t>
  </si>
  <si>
    <t>星期五</t>
    <phoneticPr fontId="3" type="noConversion"/>
  </si>
  <si>
    <t>香滷三節翅</t>
  </si>
  <si>
    <t>三節翅**CAS 　　183支</t>
  </si>
  <si>
    <t>薑片 　　　　　0.2Kg</t>
  </si>
  <si>
    <t>繽紛滑蛋</t>
  </si>
  <si>
    <t>蛋(10粒/盒/約0.6k) 13盒</t>
  </si>
  <si>
    <t>三色豆 　　　　　7Kg</t>
  </si>
  <si>
    <t>炒青江菜</t>
  </si>
  <si>
    <t>青江菜(切) 　　　14Kg</t>
  </si>
  <si>
    <t>綠豆湯(提早送)</t>
  </si>
  <si>
    <t>87.0 g</t>
    <phoneticPr fontId="3" type="noConversion"/>
  </si>
  <si>
    <t>29.5 g</t>
    <phoneticPr fontId="3" type="noConversion"/>
  </si>
  <si>
    <t>30.5 g</t>
    <phoneticPr fontId="3" type="noConversion"/>
  </si>
  <si>
    <t>740大卡</t>
    <phoneticPr fontId="3" type="noConversion"/>
  </si>
  <si>
    <t>83.5 g</t>
    <phoneticPr fontId="3" type="noConversion"/>
  </si>
  <si>
    <t>41.1 g</t>
    <phoneticPr fontId="3" type="noConversion"/>
  </si>
  <si>
    <t>29.8 g</t>
    <phoneticPr fontId="3" type="noConversion"/>
  </si>
  <si>
    <t>817大卡</t>
    <phoneticPr fontId="3" type="noConversion"/>
  </si>
  <si>
    <t>105.1 g</t>
    <phoneticPr fontId="3" type="noConversion"/>
  </si>
  <si>
    <t>33.3 g</t>
    <phoneticPr fontId="3" type="noConversion"/>
  </si>
  <si>
    <t>22.9 g</t>
    <phoneticPr fontId="3" type="noConversion"/>
  </si>
  <si>
    <t>811大卡</t>
    <phoneticPr fontId="3" type="noConversion"/>
  </si>
  <si>
    <t>26.1 g</t>
    <phoneticPr fontId="3" type="noConversion"/>
  </si>
  <si>
    <t>33.6 g</t>
    <phoneticPr fontId="3" type="noConversion"/>
  </si>
  <si>
    <t>26.4 g</t>
    <phoneticPr fontId="3" type="noConversion"/>
  </si>
  <si>
    <t>507大卡</t>
    <phoneticPr fontId="3" type="noConversion"/>
  </si>
  <si>
    <t>72.0 g</t>
    <phoneticPr fontId="3" type="noConversion"/>
  </si>
  <si>
    <t>32.9 g</t>
    <phoneticPr fontId="3" type="noConversion"/>
  </si>
  <si>
    <t>32.3 g</t>
    <phoneticPr fontId="3" type="noConversion"/>
  </si>
  <si>
    <t>719大卡</t>
    <phoneticPr fontId="3" type="noConversion"/>
  </si>
  <si>
    <t>六嘉中</t>
    <phoneticPr fontId="3" type="noConversion"/>
  </si>
  <si>
    <r>
      <rPr>
        <sz val="12"/>
        <rFont val="細明體"/>
        <family val="3"/>
        <charset val="136"/>
      </rPr>
      <t>綠豆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　</t>
    </r>
    <phoneticPr fontId="3" type="noConversion"/>
  </si>
  <si>
    <t>提早送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</si>
</sst>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8"/>
      <name val="細明體"/>
      <family val="3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30" fillId="0" borderId="16" xfId="0" applyFont="1" applyBorder="1" applyAlignment="1">
      <alignment horizontal="right" vertical="center" shrinkToFi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P20" sqref="P20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" style="19" customWidth="1"/>
    <col min="11" max="16384" width="9" style="19"/>
  </cols>
  <sheetData>
    <row r="1" spans="2:10" s="1" customFormat="1" ht="33">
      <c r="B1" s="229" t="s">
        <v>121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6</v>
      </c>
      <c r="C4" s="220"/>
      <c r="D4" s="224" t="s">
        <v>124</v>
      </c>
      <c r="E4" s="8" t="s">
        <v>126</v>
      </c>
      <c r="F4" s="8" t="s">
        <v>136</v>
      </c>
      <c r="G4" s="8" t="s">
        <v>139</v>
      </c>
      <c r="H4" s="8" t="s">
        <v>142</v>
      </c>
      <c r="I4" s="224"/>
      <c r="J4" s="9" t="s">
        <v>127</v>
      </c>
    </row>
    <row r="5" spans="2:10" s="7" customFormat="1" ht="19.5" customHeight="1">
      <c r="B5" s="10" t="s">
        <v>10</v>
      </c>
      <c r="C5" s="221"/>
      <c r="D5" s="224"/>
      <c r="E5" s="32" t="s">
        <v>131</v>
      </c>
      <c r="F5" s="29" t="s">
        <v>138</v>
      </c>
      <c r="G5" s="29" t="s">
        <v>140</v>
      </c>
      <c r="H5" s="29" t="s">
        <v>144</v>
      </c>
      <c r="I5" s="224"/>
      <c r="J5" s="11" t="s">
        <v>203</v>
      </c>
    </row>
    <row r="6" spans="2:10" s="7" customFormat="1" ht="19.5" customHeight="1">
      <c r="B6" s="10">
        <v>10</v>
      </c>
      <c r="C6" s="221"/>
      <c r="D6" s="224"/>
      <c r="E6" s="29" t="s">
        <v>132</v>
      </c>
      <c r="F6" s="29"/>
      <c r="G6" s="29" t="s">
        <v>141</v>
      </c>
      <c r="H6" s="29" t="s">
        <v>145</v>
      </c>
      <c r="I6" s="224"/>
      <c r="J6" s="9" t="s">
        <v>143</v>
      </c>
    </row>
    <row r="7" spans="2:10" s="7" customFormat="1" ht="19.5" customHeight="1">
      <c r="B7" s="10" t="s">
        <v>7</v>
      </c>
      <c r="C7" s="221"/>
      <c r="D7" s="224"/>
      <c r="E7" s="29" t="s">
        <v>133</v>
      </c>
      <c r="F7" s="32"/>
      <c r="G7" s="32"/>
      <c r="H7" s="32"/>
      <c r="I7" s="224"/>
      <c r="J7" s="12" t="s">
        <v>204</v>
      </c>
    </row>
    <row r="8" spans="2:10" s="7" customFormat="1" ht="19.5" customHeight="1">
      <c r="B8" s="218" t="s">
        <v>125</v>
      </c>
      <c r="C8" s="221"/>
      <c r="D8" s="224"/>
      <c r="E8" s="29" t="s">
        <v>134</v>
      </c>
      <c r="F8" s="29"/>
      <c r="G8" s="29"/>
      <c r="H8" s="29"/>
      <c r="I8" s="224"/>
      <c r="J8" s="9" t="s">
        <v>129</v>
      </c>
    </row>
    <row r="9" spans="2:10" s="7" customFormat="1" ht="19.5" customHeight="1">
      <c r="B9" s="218"/>
      <c r="C9" s="222"/>
      <c r="D9" s="224"/>
      <c r="E9" s="29"/>
      <c r="F9" s="29"/>
      <c r="G9" s="29"/>
      <c r="H9" s="29"/>
      <c r="I9" s="224"/>
      <c r="J9" s="12" t="s">
        <v>205</v>
      </c>
    </row>
    <row r="10" spans="2:10" s="7" customFormat="1" ht="19.8">
      <c r="B10" s="219"/>
      <c r="C10" s="14"/>
      <c r="D10" s="224"/>
      <c r="E10" s="29"/>
      <c r="F10" s="29"/>
      <c r="G10" s="217" t="s">
        <v>223</v>
      </c>
      <c r="H10" s="29"/>
      <c r="I10" s="224"/>
      <c r="J10" s="9" t="s">
        <v>137</v>
      </c>
    </row>
    <row r="11" spans="2:10" s="7" customFormat="1" ht="19.8">
      <c r="B11" s="13" t="s">
        <v>135</v>
      </c>
      <c r="C11" s="24"/>
      <c r="D11" s="224"/>
      <c r="E11" s="29"/>
      <c r="F11" s="29"/>
      <c r="G11" s="217"/>
      <c r="H11" s="29"/>
      <c r="I11" s="224"/>
      <c r="J11" s="12" t="s">
        <v>206</v>
      </c>
    </row>
    <row r="12" spans="2:10" s="7" customFormat="1" ht="19.8">
      <c r="B12" s="401">
        <v>256</v>
      </c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8">
      <c r="B13" s="10">
        <v>6</v>
      </c>
      <c r="C13" s="220"/>
      <c r="D13" s="223" t="s">
        <v>124</v>
      </c>
      <c r="E13" s="17" t="s">
        <v>146</v>
      </c>
      <c r="F13" s="17" t="s">
        <v>150</v>
      </c>
      <c r="G13" s="17" t="s">
        <v>155</v>
      </c>
      <c r="H13" s="17" t="s">
        <v>158</v>
      </c>
      <c r="I13" s="223" t="s">
        <v>161</v>
      </c>
      <c r="J13" s="18" t="s">
        <v>127</v>
      </c>
    </row>
    <row r="14" spans="2:10" s="7" customFormat="1" ht="19.8">
      <c r="B14" s="10" t="s">
        <v>6</v>
      </c>
      <c r="C14" s="221"/>
      <c r="D14" s="224"/>
      <c r="E14" s="29" t="s">
        <v>147</v>
      </c>
      <c r="F14" s="29" t="s">
        <v>151</v>
      </c>
      <c r="G14" s="29" t="s">
        <v>156</v>
      </c>
      <c r="H14" s="29" t="s">
        <v>159</v>
      </c>
      <c r="I14" s="224"/>
      <c r="J14" s="12" t="s">
        <v>207</v>
      </c>
    </row>
    <row r="15" spans="2:10" s="7" customFormat="1" ht="19.8">
      <c r="B15" s="10">
        <v>11</v>
      </c>
      <c r="C15" s="221"/>
      <c r="D15" s="224"/>
      <c r="E15" s="29" t="s">
        <v>148</v>
      </c>
      <c r="F15" s="29" t="s">
        <v>152</v>
      </c>
      <c r="G15" s="29" t="s">
        <v>134</v>
      </c>
      <c r="H15" s="29" t="s">
        <v>145</v>
      </c>
      <c r="I15" s="224"/>
      <c r="J15" s="9" t="s">
        <v>128</v>
      </c>
    </row>
    <row r="16" spans="2:10" s="7" customFormat="1" ht="19.8">
      <c r="B16" s="10" t="s">
        <v>7</v>
      </c>
      <c r="C16" s="221"/>
      <c r="D16" s="224"/>
      <c r="E16" s="29" t="s">
        <v>149</v>
      </c>
      <c r="F16" s="29" t="s">
        <v>153</v>
      </c>
      <c r="G16" s="29"/>
      <c r="H16" s="29"/>
      <c r="I16" s="224"/>
      <c r="J16" s="12" t="s">
        <v>208</v>
      </c>
    </row>
    <row r="17" spans="2:10" s="7" customFormat="1" ht="19.8">
      <c r="B17" s="218" t="s">
        <v>157</v>
      </c>
      <c r="C17" s="221"/>
      <c r="D17" s="224"/>
      <c r="E17" s="29"/>
      <c r="F17" s="29" t="s">
        <v>154</v>
      </c>
      <c r="G17" s="29"/>
      <c r="H17" s="29"/>
      <c r="I17" s="224"/>
      <c r="J17" s="9" t="s">
        <v>160</v>
      </c>
    </row>
    <row r="18" spans="2:10" s="7" customFormat="1" ht="19.8">
      <c r="B18" s="218"/>
      <c r="C18" s="222"/>
      <c r="D18" s="224"/>
      <c r="E18" s="29"/>
      <c r="F18" s="29" t="s">
        <v>134</v>
      </c>
      <c r="G18" s="29"/>
      <c r="H18" s="29"/>
      <c r="I18" s="224"/>
      <c r="J18" s="12" t="s">
        <v>209</v>
      </c>
    </row>
    <row r="19" spans="2:10" s="7" customFormat="1" ht="19.8">
      <c r="B19" s="219"/>
      <c r="C19" s="14"/>
      <c r="D19" s="224"/>
      <c r="E19" s="29"/>
      <c r="F19" s="29"/>
      <c r="G19" s="217" t="s">
        <v>223</v>
      </c>
      <c r="H19" s="29"/>
      <c r="I19" s="224"/>
      <c r="J19" s="9" t="s">
        <v>137</v>
      </c>
    </row>
    <row r="20" spans="2:10" s="7" customFormat="1" ht="19.8">
      <c r="B20" s="13" t="s">
        <v>135</v>
      </c>
      <c r="C20" s="24"/>
      <c r="D20" s="224"/>
      <c r="E20" s="29"/>
      <c r="F20" s="29"/>
      <c r="G20" s="217"/>
      <c r="H20" s="29"/>
      <c r="I20" s="224"/>
      <c r="J20" s="12" t="s">
        <v>210</v>
      </c>
    </row>
    <row r="21" spans="2:10" s="7" customFormat="1" ht="19.8">
      <c r="B21" s="401">
        <v>256</v>
      </c>
      <c r="C21" s="15"/>
      <c r="D21" s="226"/>
      <c r="E21" s="29"/>
      <c r="F21" s="29"/>
      <c r="G21" s="29"/>
      <c r="H21" s="29"/>
      <c r="I21" s="226"/>
      <c r="J21" s="16"/>
    </row>
    <row r="22" spans="2:10" s="7" customFormat="1" ht="19.8">
      <c r="B22" s="10">
        <v>6</v>
      </c>
      <c r="C22" s="220"/>
      <c r="D22" s="223" t="s">
        <v>124</v>
      </c>
      <c r="E22" s="17" t="s">
        <v>163</v>
      </c>
      <c r="F22" s="17" t="s">
        <v>170</v>
      </c>
      <c r="G22" s="17"/>
      <c r="H22" s="17"/>
      <c r="I22" s="223"/>
      <c r="J22" s="18" t="s">
        <v>127</v>
      </c>
    </row>
    <row r="23" spans="2:10" s="7" customFormat="1" ht="19.8">
      <c r="B23" s="10" t="s">
        <v>6</v>
      </c>
      <c r="C23" s="221"/>
      <c r="D23" s="224"/>
      <c r="E23" s="29" t="s">
        <v>164</v>
      </c>
      <c r="F23" s="29" t="s">
        <v>171</v>
      </c>
      <c r="G23" s="29"/>
      <c r="H23" s="29"/>
      <c r="I23" s="224"/>
      <c r="J23" s="12" t="s">
        <v>211</v>
      </c>
    </row>
    <row r="24" spans="2:10" s="7" customFormat="1" ht="19.8">
      <c r="B24" s="10">
        <v>12</v>
      </c>
      <c r="C24" s="221"/>
      <c r="D24" s="224"/>
      <c r="E24" s="29" t="s">
        <v>165</v>
      </c>
      <c r="F24" s="29" t="s">
        <v>172</v>
      </c>
      <c r="G24" s="29"/>
      <c r="H24" s="29"/>
      <c r="I24" s="224"/>
      <c r="J24" s="9" t="s">
        <v>128</v>
      </c>
    </row>
    <row r="25" spans="2:10" s="7" customFormat="1" ht="19.8">
      <c r="B25" s="10" t="s">
        <v>7</v>
      </c>
      <c r="C25" s="221"/>
      <c r="D25" s="224"/>
      <c r="E25" s="29" t="s">
        <v>166</v>
      </c>
      <c r="F25" s="29"/>
      <c r="G25" s="29"/>
      <c r="H25" s="29"/>
      <c r="I25" s="224"/>
      <c r="J25" s="12" t="s">
        <v>212</v>
      </c>
    </row>
    <row r="26" spans="2:10" s="7" customFormat="1" ht="19.8">
      <c r="B26" s="218" t="s">
        <v>162</v>
      </c>
      <c r="C26" s="221"/>
      <c r="D26" s="224"/>
      <c r="E26" s="29" t="s">
        <v>167</v>
      </c>
      <c r="F26" s="29"/>
      <c r="G26" s="29"/>
      <c r="H26" s="29"/>
      <c r="I26" s="224"/>
      <c r="J26" s="9" t="s">
        <v>129</v>
      </c>
    </row>
    <row r="27" spans="2:10" s="7" customFormat="1" ht="19.8">
      <c r="B27" s="218"/>
      <c r="C27" s="222"/>
      <c r="D27" s="224"/>
      <c r="E27" s="29" t="s">
        <v>154</v>
      </c>
      <c r="F27" s="29"/>
      <c r="G27" s="29"/>
      <c r="H27" s="29"/>
      <c r="I27" s="224"/>
      <c r="J27" s="12" t="s">
        <v>213</v>
      </c>
    </row>
    <row r="28" spans="2:10" s="7" customFormat="1" ht="19.8">
      <c r="B28" s="219"/>
      <c r="C28" s="14"/>
      <c r="D28" s="224"/>
      <c r="E28" s="29" t="s">
        <v>168</v>
      </c>
      <c r="F28" s="29"/>
      <c r="G28" s="217" t="s">
        <v>223</v>
      </c>
      <c r="H28" s="29"/>
      <c r="I28" s="224"/>
      <c r="J28" s="9" t="s">
        <v>130</v>
      </c>
    </row>
    <row r="29" spans="2:10" s="7" customFormat="1" ht="19.8">
      <c r="B29" s="13" t="s">
        <v>135</v>
      </c>
      <c r="C29" s="24"/>
      <c r="D29" s="224"/>
      <c r="E29" s="29" t="s">
        <v>169</v>
      </c>
      <c r="F29" s="29"/>
      <c r="G29" s="217"/>
      <c r="H29" s="29"/>
      <c r="I29" s="224"/>
      <c r="J29" s="12" t="s">
        <v>214</v>
      </c>
    </row>
    <row r="30" spans="2:10" s="7" customFormat="1" ht="19.8">
      <c r="B30" s="401">
        <v>256</v>
      </c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8">
      <c r="B31" s="10">
        <v>6</v>
      </c>
      <c r="C31" s="220"/>
      <c r="D31" s="223" t="s">
        <v>173</v>
      </c>
      <c r="E31" s="17" t="s">
        <v>175</v>
      </c>
      <c r="F31" s="17" t="s">
        <v>179</v>
      </c>
      <c r="G31" s="17" t="s">
        <v>184</v>
      </c>
      <c r="H31" s="17" t="s">
        <v>188</v>
      </c>
      <c r="I31" s="223" t="s">
        <v>192</v>
      </c>
      <c r="J31" s="18" t="s">
        <v>176</v>
      </c>
    </row>
    <row r="32" spans="2:10">
      <c r="B32" s="10" t="s">
        <v>6</v>
      </c>
      <c r="C32" s="221"/>
      <c r="D32" s="224"/>
      <c r="E32" s="29" t="s">
        <v>177</v>
      </c>
      <c r="F32" s="29" t="s">
        <v>180</v>
      </c>
      <c r="G32" s="29" t="s">
        <v>185</v>
      </c>
      <c r="H32" s="29" t="s">
        <v>189</v>
      </c>
      <c r="I32" s="224"/>
      <c r="J32" s="12" t="s">
        <v>215</v>
      </c>
    </row>
    <row r="33" spans="2:10">
      <c r="B33" s="10">
        <v>13</v>
      </c>
      <c r="C33" s="221"/>
      <c r="D33" s="224"/>
      <c r="E33" s="29" t="s">
        <v>141</v>
      </c>
      <c r="F33" s="29" t="s">
        <v>181</v>
      </c>
      <c r="G33" s="29" t="s">
        <v>186</v>
      </c>
      <c r="H33" s="29" t="s">
        <v>190</v>
      </c>
      <c r="I33" s="224"/>
      <c r="J33" s="9" t="s">
        <v>128</v>
      </c>
    </row>
    <row r="34" spans="2:10">
      <c r="B34" s="10" t="s">
        <v>7</v>
      </c>
      <c r="C34" s="221"/>
      <c r="D34" s="224"/>
      <c r="F34" s="29" t="s">
        <v>182</v>
      </c>
      <c r="G34" s="29" t="s">
        <v>187</v>
      </c>
      <c r="H34" s="29" t="s">
        <v>191</v>
      </c>
      <c r="I34" s="224"/>
      <c r="J34" s="12" t="s">
        <v>216</v>
      </c>
    </row>
    <row r="35" spans="2:10">
      <c r="B35" s="218" t="s">
        <v>174</v>
      </c>
      <c r="C35" s="221"/>
      <c r="D35" s="224"/>
      <c r="E35" s="29"/>
      <c r="F35" s="29" t="s">
        <v>183</v>
      </c>
      <c r="G35" s="29"/>
      <c r="H35" s="29"/>
      <c r="I35" s="224"/>
      <c r="J35" s="9" t="s">
        <v>129</v>
      </c>
    </row>
    <row r="36" spans="2:10">
      <c r="B36" s="218"/>
      <c r="C36" s="222"/>
      <c r="D36" s="224"/>
      <c r="E36" s="32" t="s">
        <v>225</v>
      </c>
      <c r="F36" s="29"/>
      <c r="G36" s="29"/>
      <c r="H36" s="29"/>
      <c r="I36" s="224"/>
      <c r="J36" s="12" t="s">
        <v>217</v>
      </c>
    </row>
    <row r="37" spans="2:10">
      <c r="B37" s="219"/>
      <c r="C37" s="14"/>
      <c r="D37" s="224"/>
      <c r="E37" s="29" t="s">
        <v>178</v>
      </c>
      <c r="F37" s="29"/>
      <c r="G37" s="217" t="s">
        <v>223</v>
      </c>
      <c r="H37" s="29"/>
      <c r="I37" s="224"/>
      <c r="J37" s="9" t="s">
        <v>137</v>
      </c>
    </row>
    <row r="38" spans="2:10">
      <c r="B38" s="13" t="s">
        <v>135</v>
      </c>
      <c r="C38" s="24"/>
      <c r="D38" s="224"/>
      <c r="E38" s="29"/>
      <c r="F38" s="29"/>
      <c r="G38" s="217"/>
      <c r="H38" s="29"/>
      <c r="I38" s="224"/>
      <c r="J38" s="12" t="s">
        <v>218</v>
      </c>
    </row>
    <row r="39" spans="2:10">
      <c r="B39" s="25">
        <v>173</v>
      </c>
      <c r="C39" s="15"/>
      <c r="D39" s="226"/>
      <c r="E39" s="29"/>
      <c r="F39" s="29"/>
      <c r="G39" s="29"/>
      <c r="H39" s="29"/>
      <c r="I39" s="226"/>
      <c r="J39" s="16"/>
    </row>
    <row r="40" spans="2:10" ht="19.8">
      <c r="B40" s="10">
        <v>6</v>
      </c>
      <c r="C40" s="220"/>
      <c r="D40" s="223" t="s">
        <v>124</v>
      </c>
      <c r="E40" s="17" t="s">
        <v>194</v>
      </c>
      <c r="F40" s="17" t="s">
        <v>197</v>
      </c>
      <c r="G40" s="17" t="s">
        <v>200</v>
      </c>
      <c r="H40" s="17" t="s">
        <v>202</v>
      </c>
      <c r="I40" s="223"/>
      <c r="J40" s="18" t="s">
        <v>176</v>
      </c>
    </row>
    <row r="41" spans="2:10">
      <c r="B41" s="10" t="s">
        <v>6</v>
      </c>
      <c r="C41" s="221"/>
      <c r="D41" s="224"/>
      <c r="E41" s="29" t="s">
        <v>195</v>
      </c>
      <c r="F41" s="29" t="s">
        <v>198</v>
      </c>
      <c r="G41" s="29" t="s">
        <v>201</v>
      </c>
      <c r="H41" s="29" t="s">
        <v>224</v>
      </c>
      <c r="I41" s="224"/>
      <c r="J41" s="12" t="s">
        <v>219</v>
      </c>
    </row>
    <row r="42" spans="2:10">
      <c r="B42" s="10">
        <v>14</v>
      </c>
      <c r="C42" s="221"/>
      <c r="D42" s="224"/>
      <c r="E42" s="29" t="s">
        <v>196</v>
      </c>
      <c r="F42" s="29" t="s">
        <v>199</v>
      </c>
      <c r="G42" s="29" t="s">
        <v>141</v>
      </c>
      <c r="H42" s="29"/>
      <c r="I42" s="224"/>
      <c r="J42" s="9" t="s">
        <v>128</v>
      </c>
    </row>
    <row r="43" spans="2:10">
      <c r="B43" s="10" t="s">
        <v>7</v>
      </c>
      <c r="C43" s="221"/>
      <c r="D43" s="224"/>
      <c r="E43" s="29"/>
      <c r="F43" s="29"/>
      <c r="G43" s="29"/>
      <c r="H43" s="29"/>
      <c r="I43" s="224"/>
      <c r="J43" s="12" t="s">
        <v>220</v>
      </c>
    </row>
    <row r="44" spans="2:10">
      <c r="B44" s="218" t="s">
        <v>193</v>
      </c>
      <c r="C44" s="221"/>
      <c r="D44" s="224"/>
      <c r="E44" s="29"/>
      <c r="F44" s="29"/>
      <c r="G44" s="29"/>
      <c r="H44" s="29"/>
      <c r="I44" s="224"/>
      <c r="J44" s="9" t="s">
        <v>129</v>
      </c>
    </row>
    <row r="45" spans="2:10">
      <c r="B45" s="218"/>
      <c r="C45" s="222"/>
      <c r="D45" s="224"/>
      <c r="E45" s="29"/>
      <c r="F45" s="29"/>
      <c r="G45" s="29"/>
      <c r="H45" s="29"/>
      <c r="I45" s="224"/>
      <c r="J45" s="12" t="s">
        <v>221</v>
      </c>
    </row>
    <row r="46" spans="2:10">
      <c r="B46" s="219"/>
      <c r="C46" s="14"/>
      <c r="D46" s="224"/>
      <c r="E46" s="29"/>
      <c r="F46" s="29"/>
      <c r="G46" s="217" t="s">
        <v>223</v>
      </c>
      <c r="H46" s="29"/>
      <c r="I46" s="224"/>
      <c r="J46" s="9" t="s">
        <v>137</v>
      </c>
    </row>
    <row r="47" spans="2:10">
      <c r="B47" s="13" t="s">
        <v>135</v>
      </c>
      <c r="C47" s="24"/>
      <c r="D47" s="224"/>
      <c r="E47" s="29"/>
      <c r="F47" s="29"/>
      <c r="G47" s="217"/>
      <c r="H47" s="29"/>
      <c r="I47" s="224"/>
      <c r="J47" s="12" t="s">
        <v>222</v>
      </c>
    </row>
    <row r="48" spans="2:10" ht="16.8" thickBot="1">
      <c r="B48" s="26">
        <v>173</v>
      </c>
      <c r="C48" s="20"/>
      <c r="D48" s="225"/>
      <c r="E48" s="62"/>
      <c r="F48" s="29"/>
      <c r="G48" s="29"/>
      <c r="H48" s="29"/>
      <c r="I48" s="225"/>
      <c r="J48" s="21"/>
    </row>
    <row r="49" spans="2:10" ht="21.75" customHeight="1">
      <c r="C49" s="1"/>
      <c r="F49" s="228" t="s">
        <v>122</v>
      </c>
      <c r="G49" s="228"/>
      <c r="H49" s="228"/>
      <c r="I49" s="228"/>
      <c r="J49" s="228"/>
    </row>
    <row r="50" spans="2:10">
      <c r="B50" s="227" t="s">
        <v>120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9" t="str">
        <f>SUBSTITUTE(三菜!B1,"食譜設計","意見調查表")</f>
        <v>D03-6 嘉義縣六腳鄉六嘉國中 107學年度第2學期第18週午餐午餐意見調查表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>
      <c r="B6" s="34">
        <f>IF(三菜!B4&lt;&gt;"",三菜!B4,"")</f>
        <v>6</v>
      </c>
      <c r="C6" s="237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>
      <c r="B7" s="36" t="s">
        <v>6</v>
      </c>
      <c r="C7" s="231"/>
      <c r="D7" s="35" t="str">
        <f>IF(三菜!E4&gt;"",三菜!E4,"")</f>
        <v>左宗棠雞</v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>
      <c r="B8" s="36">
        <f>IF(三菜!B6&lt;&gt;"",三菜!B6,"")</f>
        <v>10</v>
      </c>
      <c r="C8" s="231"/>
      <c r="D8" s="35" t="str">
        <f>IF(三菜!F4&gt;"",三菜!F4,"")</f>
        <v>香滷貢丸</v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>
      <c r="B9" s="36" t="s">
        <v>7</v>
      </c>
      <c r="C9" s="231"/>
      <c r="D9" s="35" t="str">
        <f>IF(三菜!G4&gt;"",三菜!G4,"")</f>
        <v>炒小白菜</v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>
      <c r="B10" s="37"/>
      <c r="C10" s="231"/>
      <c r="D10" s="35" t="str">
        <f>IF(三菜!H4&gt;"",三菜!H4,"")</f>
        <v>筍子湯</v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6.8" thickBot="1">
      <c r="B11" s="38"/>
      <c r="C11" s="232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>
      <c r="B12" s="40">
        <f>IF(三菜!B13&lt;&gt;"",三菜!B13,"")</f>
        <v>6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>
      <c r="B13" s="36" t="s">
        <v>6</v>
      </c>
      <c r="C13" s="231"/>
      <c r="D13" s="35" t="str">
        <f>IF(三菜!E13&gt;"",三菜!E13,"")</f>
        <v>香滷豬腳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>
      <c r="B14" s="36">
        <f>IF(三菜!B15&lt;&gt;"",三菜!B15,"")</f>
        <v>11</v>
      </c>
      <c r="C14" s="231"/>
      <c r="D14" s="35" t="str">
        <f>IF(三菜!F13&gt;"",三菜!F13,"")</f>
        <v>干片培根鮮蔬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>
      <c r="B15" s="36" t="s">
        <v>7</v>
      </c>
      <c r="C15" s="231"/>
      <c r="D15" s="35" t="str">
        <f>IF(三菜!G13&gt;"",三菜!G13,"")</f>
        <v>炒油菜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>
      <c r="B16" s="37"/>
      <c r="C16" s="231"/>
      <c r="D16" s="35" t="str">
        <f>IF(三菜!H13&gt;"",三菜!H13,"")</f>
        <v>南瓜湯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6.8" thickBot="1">
      <c r="B17" s="38"/>
      <c r="C17" s="232"/>
      <c r="D17" s="39" t="str">
        <f>IF(三菜!I13&gt;"",三菜!I13,"")</f>
        <v>李子(三粒)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>
      <c r="B18" s="36">
        <f>IF(三菜!B22&lt;&gt;"",三菜!B22,"")</f>
        <v>6</v>
      </c>
      <c r="C18" s="230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>
      <c r="B19" s="36" t="s">
        <v>6</v>
      </c>
      <c r="C19" s="231"/>
      <c r="D19" s="35" t="str">
        <f>IF(三菜!E22&gt;"",三菜!E22,"")</f>
        <v>香菇肉羹飯</v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>
      <c r="B20" s="36">
        <f>IF(三菜!B24&lt;&gt;"",三菜!B24,"")</f>
        <v>12</v>
      </c>
      <c r="C20" s="231"/>
      <c r="D20" s="35" t="str">
        <f>IF(三菜!F22&gt;"",三菜!F22,"")</f>
        <v>油膏水餃(4粒/份)</v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>
      <c r="B21" s="36" t="s">
        <v>7</v>
      </c>
      <c r="C21" s="231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>
      <c r="B22" s="37"/>
      <c r="C22" s="231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6.8" thickBot="1">
      <c r="B23" s="37"/>
      <c r="C23" s="232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>
      <c r="B24" s="40">
        <f>IF(三菜!B31&lt;&gt;"",三菜!B31,"")</f>
        <v>6</v>
      </c>
      <c r="C24" s="230" t="str">
        <f>RIGHT(IF(三菜!B35&lt;&gt;"",三菜!B35,""),1)</f>
        <v>四</v>
      </c>
      <c r="D24" s="41" t="str">
        <f>IF(三菜!D31&gt;"",三菜!D31,"")</f>
        <v>白米飯(三年級今日開始不用餐)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>
      <c r="B25" s="36" t="s">
        <v>6</v>
      </c>
      <c r="C25" s="231"/>
      <c r="D25" s="35" t="str">
        <f>IF(三菜!E31&gt;"",三菜!E31,"")</f>
        <v>清蒸魚片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>
      <c r="B26" s="36">
        <f>IF(三菜!B33&lt;&gt;"",三菜!B33,"")</f>
        <v>13</v>
      </c>
      <c r="C26" s="231"/>
      <c r="D26" s="35" t="str">
        <f>IF(三菜!F31&gt;"",三菜!F31,"")</f>
        <v>偽蟹黃豆腐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>
      <c r="B27" s="36" t="s">
        <v>7</v>
      </c>
      <c r="C27" s="231"/>
      <c r="D27" s="35" t="str">
        <f>IF(三菜!G31&gt;"",三菜!G31,"")</f>
        <v>鐵板銀芽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>
      <c r="B28" s="37"/>
      <c r="C28" s="231"/>
      <c r="D28" s="35" t="str">
        <f>IF(三菜!H31&gt;"",三菜!H31,"")</f>
        <v>紫菜蛋花湯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6.8" thickBot="1">
      <c r="B29" s="38"/>
      <c r="C29" s="232"/>
      <c r="D29" s="39" t="str">
        <f>IF(三菜!I31&gt;"",三菜!I31,"")</f>
        <v>葡萄(三粒)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>
      <c r="B30" s="40">
        <f>IF(三菜!B40&lt;&gt;"",三菜!B40,"")</f>
        <v>6</v>
      </c>
      <c r="C30" s="230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>
      <c r="B31" s="36" t="s">
        <v>6</v>
      </c>
      <c r="C31" s="231"/>
      <c r="D31" s="35" t="str">
        <f>IF(三菜!E40&gt;"",三菜!E40,"")</f>
        <v>香滷三節翅</v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>
      <c r="B32" s="36">
        <f>IF(三菜!B42&lt;&gt;"",三菜!B42,"")</f>
        <v>14</v>
      </c>
      <c r="C32" s="231"/>
      <c r="D32" s="35" t="str">
        <f>IF(三菜!F40&gt;"",三菜!F40,"")</f>
        <v>繽紛滑蛋</v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>
      <c r="B33" s="36" t="s">
        <v>7</v>
      </c>
      <c r="C33" s="231"/>
      <c r="D33" s="35" t="str">
        <f>IF(三菜!G40&gt;"",三菜!G40,"")</f>
        <v>炒青江菜</v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>
      <c r="B34" s="37"/>
      <c r="C34" s="231"/>
      <c r="D34" s="35" t="str">
        <f>IF(三菜!H40&gt;"",三菜!H40,"")</f>
        <v>綠豆湯(提早送)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6.8" thickBot="1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5" t="str">
        <f>三菜!B1</f>
        <v>D03-6 嘉義縣六腳鄉六嘉國中 107學年度第2學期第18週午餐午餐食譜設計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/>
    <row r="3" spans="1:52" ht="14.4" customHeight="1" thickBot="1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9"/>
      <c r="B4" s="69" t="s">
        <v>0</v>
      </c>
      <c r="C4" s="66" t="str">
        <f>TRIM(三菜!B4)</f>
        <v>6</v>
      </c>
      <c r="D4" s="67" t="s">
        <v>6</v>
      </c>
      <c r="E4" s="66" t="str">
        <f>TRIM(三菜!B6)</f>
        <v>10</v>
      </c>
      <c r="F4" s="68" t="s">
        <v>7</v>
      </c>
      <c r="G4" s="256" t="str">
        <f>TRIM(三菜!B8)</f>
        <v>星期一</v>
      </c>
      <c r="H4" s="257"/>
      <c r="I4" s="73" t="s">
        <v>0</v>
      </c>
      <c r="J4" s="66" t="str">
        <f>TRIM(三菜!B13)</f>
        <v>6</v>
      </c>
      <c r="K4" s="67" t="s">
        <v>6</v>
      </c>
      <c r="L4" s="66" t="str">
        <f>TRIM(三菜!B15)</f>
        <v>11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>6</v>
      </c>
      <c r="R4" s="67" t="s">
        <v>6</v>
      </c>
      <c r="S4" s="66" t="str">
        <f>TRIM(三菜!B24)</f>
        <v>12</v>
      </c>
      <c r="T4" s="68" t="s">
        <v>7</v>
      </c>
      <c r="U4" s="256" t="str">
        <f>TRIM(三菜!B26)</f>
        <v>星期三</v>
      </c>
      <c r="V4" s="257"/>
      <c r="W4" s="69" t="s">
        <v>0</v>
      </c>
      <c r="X4" s="66" t="str">
        <f>TRIM(三菜!B31)</f>
        <v>6</v>
      </c>
      <c r="Y4" s="67" t="s">
        <v>6</v>
      </c>
      <c r="Z4" s="66" t="str">
        <f>TRIM(三菜!B33)</f>
        <v>13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>6</v>
      </c>
      <c r="AF4" s="67" t="s">
        <v>6</v>
      </c>
      <c r="AG4" s="66" t="str">
        <f>TRIM(三菜!B42)</f>
        <v>14</v>
      </c>
      <c r="AH4" s="68" t="s">
        <v>7</v>
      </c>
      <c r="AI4" s="256" t="str">
        <f>TRIM(三菜!B44)</f>
        <v>星期五</v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59"/>
      <c r="B5" s="70" t="s">
        <v>25</v>
      </c>
      <c r="C5" s="252" t="str">
        <f>TRIM(三菜!B12)</f>
        <v>256</v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256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>256</v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173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>173</v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59"/>
      <c r="B6" s="71" t="s">
        <v>33</v>
      </c>
      <c r="C6" s="261" t="str">
        <f>TRIM(三菜!D4)</f>
        <v>白米飯</v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>白米飯</v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白米飯(三年級今日開始不用餐)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>白米飯</v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4" t="s">
        <v>3</v>
      </c>
      <c r="B8" s="277" t="str">
        <f>TRIM(三菜!E4)</f>
        <v>左宗棠雞</v>
      </c>
      <c r="C8" s="278" t="str">
        <f>三菜!E5</f>
        <v>雞腿丁*鹽 　　　20Kg</v>
      </c>
      <c r="D8" s="278"/>
      <c r="E8" s="278"/>
      <c r="F8" s="278"/>
      <c r="G8" s="278"/>
      <c r="H8" s="280"/>
      <c r="I8" s="267" t="str">
        <f>TRIM(三菜!E13)</f>
        <v>香滷豬腳</v>
      </c>
      <c r="J8" s="290" t="str">
        <f>三菜!E14</f>
        <v>豬腳丁*溫 　　　16Kg</v>
      </c>
      <c r="K8" s="302"/>
      <c r="L8" s="302"/>
      <c r="M8" s="302"/>
      <c r="N8" s="302"/>
      <c r="O8" s="303"/>
      <c r="P8" s="277" t="str">
        <f>TRIM(三菜!E22)</f>
        <v>香菇肉羹飯</v>
      </c>
      <c r="Q8" s="278" t="str">
        <f>三菜!E23</f>
        <v>高麗菜(切片) 　13.5Kg</v>
      </c>
      <c r="R8" s="278"/>
      <c r="S8" s="278"/>
      <c r="T8" s="278"/>
      <c r="U8" s="278"/>
      <c r="V8" s="279"/>
      <c r="W8" s="277" t="str">
        <f>TRIM(三菜!E31)</f>
        <v>清蒸魚片</v>
      </c>
      <c r="X8" s="278" t="str">
        <f>三菜!E32</f>
        <v>*油甘魚片(CAS) 183片</v>
      </c>
      <c r="Y8" s="278"/>
      <c r="Z8" s="278"/>
      <c r="AA8" s="278"/>
      <c r="AB8" s="278"/>
      <c r="AC8" s="279"/>
      <c r="AD8" s="277" t="str">
        <f>TRIM(三菜!E40)</f>
        <v>香滷三節翅</v>
      </c>
      <c r="AE8" s="278" t="str">
        <f>三菜!E41</f>
        <v>三節翅**CAS 　　183支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71" t="str">
        <f>三菜!E6</f>
        <v>洋蔥片 　　　　　5Kg</v>
      </c>
      <c r="D9" s="271"/>
      <c r="E9" s="271"/>
      <c r="F9" s="271"/>
      <c r="G9" s="271"/>
      <c r="H9" s="281"/>
      <c r="I9" s="268"/>
      <c r="J9" s="271" t="str">
        <f>三菜!E15</f>
        <v>筍乾 　　　　　　8Kg</v>
      </c>
      <c r="K9" s="271"/>
      <c r="L9" s="271"/>
      <c r="M9" s="271"/>
      <c r="N9" s="271"/>
      <c r="O9" s="272"/>
      <c r="P9" s="268"/>
      <c r="Q9" s="271" t="str">
        <f>三菜!E24</f>
        <v>肉羹條 　　　　　8Kg</v>
      </c>
      <c r="R9" s="271"/>
      <c r="S9" s="271"/>
      <c r="T9" s="271"/>
      <c r="U9" s="271"/>
      <c r="V9" s="272"/>
      <c r="W9" s="268"/>
      <c r="X9" s="271" t="str">
        <f>三菜!E37</f>
        <v>綠豆 　　　　　　4Kg</v>
      </c>
      <c r="Y9" s="271"/>
      <c r="Z9" s="271"/>
      <c r="AA9" s="271"/>
      <c r="AB9" s="271"/>
      <c r="AC9" s="272"/>
      <c r="AD9" s="268"/>
      <c r="AE9" s="271" t="str">
        <f>三菜!E42</f>
        <v>薑片 　　　　　0.2Kg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71" t="str">
        <f>三菜!E7</f>
        <v>紅蘿蔔片 　　　　2Kg</v>
      </c>
      <c r="D10" s="271"/>
      <c r="E10" s="271"/>
      <c r="F10" s="271"/>
      <c r="G10" s="271"/>
      <c r="H10" s="281"/>
      <c r="I10" s="268"/>
      <c r="J10" s="271" t="str">
        <f>三菜!E16</f>
        <v>素皮絲中丁*濕 　2.5Kg</v>
      </c>
      <c r="K10" s="271"/>
      <c r="L10" s="271"/>
      <c r="M10" s="271"/>
      <c r="N10" s="271"/>
      <c r="O10" s="272"/>
      <c r="P10" s="268"/>
      <c r="Q10" s="271" t="str">
        <f>三菜!E25</f>
        <v>蛋(10粒/盒/約0.6k) 5盒</v>
      </c>
      <c r="R10" s="271"/>
      <c r="S10" s="271"/>
      <c r="T10" s="271"/>
      <c r="U10" s="271"/>
      <c r="V10" s="272"/>
      <c r="W10" s="268"/>
      <c r="X10" s="271" t="str">
        <f>三菜!E33</f>
        <v>薑絲 　　　　　0.2Kg</v>
      </c>
      <c r="Y10" s="271"/>
      <c r="Z10" s="271"/>
      <c r="AA10" s="271"/>
      <c r="AB10" s="271"/>
      <c r="AC10" s="272"/>
      <c r="AD10" s="268"/>
      <c r="AE10" s="271">
        <f>三菜!E43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78" t="str">
        <f>三菜!E8</f>
        <v>蒜末 　　　　　0.2Kg</v>
      </c>
      <c r="D11" s="278"/>
      <c r="E11" s="278"/>
      <c r="F11" s="278"/>
      <c r="G11" s="278"/>
      <c r="H11" s="280"/>
      <c r="I11" s="268"/>
      <c r="J11" s="271">
        <f>三菜!E17</f>
        <v>0</v>
      </c>
      <c r="K11" s="271"/>
      <c r="L11" s="271"/>
      <c r="M11" s="271"/>
      <c r="N11" s="271"/>
      <c r="O11" s="272"/>
      <c r="P11" s="268"/>
      <c r="Q11" s="271" t="str">
        <f>三菜!E26</f>
        <v>鮮筍粗絲 　　　　4Kg</v>
      </c>
      <c r="R11" s="271"/>
      <c r="S11" s="271"/>
      <c r="T11" s="271"/>
      <c r="U11" s="271"/>
      <c r="V11" s="272"/>
      <c r="W11" s="268"/>
      <c r="X11" s="271">
        <f>三菜!E35</f>
        <v>0</v>
      </c>
      <c r="Y11" s="271"/>
      <c r="Z11" s="271"/>
      <c r="AA11" s="271"/>
      <c r="AB11" s="271"/>
      <c r="AC11" s="272"/>
      <c r="AD11" s="268"/>
      <c r="AE11" s="271">
        <f>三菜!E44</f>
        <v>0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>
        <f>三菜!E18</f>
        <v>0</v>
      </c>
      <c r="K12" s="271"/>
      <c r="L12" s="271"/>
      <c r="M12" s="271"/>
      <c r="N12" s="271"/>
      <c r="O12" s="272"/>
      <c r="P12" s="268"/>
      <c r="Q12" s="271" t="str">
        <f>三菜!E27</f>
        <v>紅蘿蔔絲 　　　　2Kg</v>
      </c>
      <c r="R12" s="271"/>
      <c r="S12" s="271"/>
      <c r="T12" s="271"/>
      <c r="U12" s="271"/>
      <c r="V12" s="272"/>
      <c r="W12" s="268"/>
      <c r="X12" s="271" t="str">
        <f>三菜!E36</f>
        <v>提早送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 t="str">
        <f>三菜!E28</f>
        <v>木耳絲 　　　　0.8Kg</v>
      </c>
      <c r="R13" s="271"/>
      <c r="S13" s="271"/>
      <c r="T13" s="271"/>
      <c r="U13" s="271"/>
      <c r="V13" s="272"/>
      <c r="W13" s="268"/>
      <c r="X13" s="271" t="e">
        <f>三菜!#REF!</f>
        <v>#REF!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 t="str">
        <f>三菜!E29</f>
        <v>乾香菇絲 　　　0.1Kg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3" t="s">
        <v>28</v>
      </c>
      <c r="B16" s="267" t="str">
        <f>TRIM(三菜!F4)</f>
        <v>香滷貢丸</v>
      </c>
      <c r="C16" s="275" t="str">
        <f>三菜!F5</f>
        <v>貢丸(中27) 　　266個</v>
      </c>
      <c r="D16" s="275"/>
      <c r="E16" s="275"/>
      <c r="F16" s="275"/>
      <c r="G16" s="275"/>
      <c r="H16" s="276"/>
      <c r="I16" s="286" t="str">
        <f>TRIM(三菜!F13)</f>
        <v>干片培根鮮蔬</v>
      </c>
      <c r="J16" s="278" t="str">
        <f>三菜!F14</f>
        <v>豆芽菜 　　　　　12Kg</v>
      </c>
      <c r="K16" s="278"/>
      <c r="L16" s="278"/>
      <c r="M16" s="278"/>
      <c r="N16" s="278"/>
      <c r="O16" s="280"/>
      <c r="P16" s="267" t="str">
        <f>TRIM(三菜!F22)</f>
        <v>油膏水餃(4粒/份)</v>
      </c>
      <c r="Q16" s="275" t="str">
        <f>三菜!F23</f>
        <v>熟水餃(奇巧) 　1064粒</v>
      </c>
      <c r="R16" s="275"/>
      <c r="S16" s="275"/>
      <c r="T16" s="275"/>
      <c r="U16" s="275"/>
      <c r="V16" s="276"/>
      <c r="W16" s="267" t="str">
        <f>TRIM(三菜!F31)</f>
        <v>偽蟹黃豆腐</v>
      </c>
      <c r="X16" s="275" t="str">
        <f>三菜!F32</f>
        <v>蛋黃(粒) 　　　　18個</v>
      </c>
      <c r="Y16" s="275"/>
      <c r="Z16" s="275"/>
      <c r="AA16" s="275"/>
      <c r="AB16" s="275"/>
      <c r="AC16" s="276"/>
      <c r="AD16" s="267" t="str">
        <f>TRIM(三菜!F40)</f>
        <v>繽紛滑蛋</v>
      </c>
      <c r="AE16" s="275" t="str">
        <f>三菜!F41</f>
        <v>蛋(10粒/盒/約0.6k) 13盒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>
        <f>三菜!F6</f>
        <v>0</v>
      </c>
      <c r="D17" s="284"/>
      <c r="E17" s="284"/>
      <c r="F17" s="284"/>
      <c r="G17" s="284"/>
      <c r="H17" s="285"/>
      <c r="I17" s="287"/>
      <c r="J17" s="271" t="str">
        <f>三菜!F15</f>
        <v>豆干片 　　　　　3Kg</v>
      </c>
      <c r="K17" s="271"/>
      <c r="L17" s="271"/>
      <c r="M17" s="271"/>
      <c r="N17" s="271"/>
      <c r="O17" s="281"/>
      <c r="P17" s="268"/>
      <c r="Q17" s="271" t="str">
        <f>三菜!F24</f>
        <v>醬油膏(6K) 　　　0桶</v>
      </c>
      <c r="R17" s="271"/>
      <c r="S17" s="271"/>
      <c r="T17" s="271"/>
      <c r="U17" s="271"/>
      <c r="V17" s="272"/>
      <c r="W17" s="268"/>
      <c r="X17" s="271" t="str">
        <f>三菜!F33</f>
        <v>南瓜小丁 　　　　4Kg</v>
      </c>
      <c r="Y17" s="271"/>
      <c r="Z17" s="271"/>
      <c r="AA17" s="271"/>
      <c r="AB17" s="271"/>
      <c r="AC17" s="272"/>
      <c r="AD17" s="268"/>
      <c r="AE17" s="271" t="str">
        <f>三菜!F42</f>
        <v>三色豆 　　　　　7Kg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>
        <f>三菜!F7</f>
        <v>0</v>
      </c>
      <c r="D18" s="284"/>
      <c r="E18" s="284"/>
      <c r="F18" s="284"/>
      <c r="G18" s="284"/>
      <c r="H18" s="285"/>
      <c r="I18" s="287"/>
      <c r="J18" s="271" t="str">
        <f>三菜!F16</f>
        <v>碎培根 　　　　　3Kg</v>
      </c>
      <c r="K18" s="271"/>
      <c r="L18" s="271"/>
      <c r="M18" s="271"/>
      <c r="N18" s="271"/>
      <c r="O18" s="281"/>
      <c r="P18" s="268"/>
      <c r="Q18" s="271">
        <f>三菜!F25</f>
        <v>0</v>
      </c>
      <c r="R18" s="271"/>
      <c r="S18" s="271"/>
      <c r="T18" s="271"/>
      <c r="U18" s="271"/>
      <c r="V18" s="272"/>
      <c r="W18" s="268"/>
      <c r="X18" s="271" t="str">
        <f>三菜!F34</f>
        <v>豆腐中丁*7K 　　　2板</v>
      </c>
      <c r="Y18" s="271"/>
      <c r="Z18" s="271"/>
      <c r="AA18" s="271"/>
      <c r="AB18" s="271"/>
      <c r="AC18" s="272"/>
      <c r="AD18" s="268"/>
      <c r="AE18" s="271">
        <f>三菜!F43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>
        <f>三菜!F8</f>
        <v>0</v>
      </c>
      <c r="D19" s="284"/>
      <c r="E19" s="284"/>
      <c r="F19" s="284"/>
      <c r="G19" s="284"/>
      <c r="H19" s="285"/>
      <c r="I19" s="287"/>
      <c r="J19" s="271" t="str">
        <f>三菜!F17</f>
        <v>紅蘿蔔絲 　　　　2Kg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 t="str">
        <f>三菜!F35</f>
        <v>三色豆 　　　　　1Kg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三菜!F9</f>
        <v>0</v>
      </c>
      <c r="D20" s="284"/>
      <c r="E20" s="284"/>
      <c r="F20" s="284"/>
      <c r="G20" s="284"/>
      <c r="H20" s="285"/>
      <c r="I20" s="287"/>
      <c r="J20" s="271" t="str">
        <f>三菜!F18</f>
        <v>蒜末 　　　　　0.2Kg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>
        <f>三菜!F36</f>
        <v>0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3" t="s">
        <v>29</v>
      </c>
      <c r="B24" s="267" t="str">
        <f>TRIM(三菜!G4)</f>
        <v>炒小白菜</v>
      </c>
      <c r="C24" s="275" t="str">
        <f>三菜!G5</f>
        <v>小白菜(切) 　　　20Kg</v>
      </c>
      <c r="D24" s="275"/>
      <c r="E24" s="275"/>
      <c r="F24" s="275"/>
      <c r="G24" s="275"/>
      <c r="H24" s="290"/>
      <c r="I24" s="267" t="str">
        <f>TRIM(三菜!G13)</f>
        <v>炒油菜</v>
      </c>
      <c r="J24" s="275" t="str">
        <f>三菜!G14</f>
        <v>油菜(切) 　　　　20Kg</v>
      </c>
      <c r="K24" s="275"/>
      <c r="L24" s="275"/>
      <c r="M24" s="275"/>
      <c r="N24" s="275"/>
      <c r="O24" s="276"/>
      <c r="P24" s="267" t="str">
        <f>TRIM(三菜!G22)</f>
        <v/>
      </c>
      <c r="Q24" s="308">
        <f>三菜!G23</f>
        <v>0</v>
      </c>
      <c r="R24" s="308"/>
      <c r="S24" s="308"/>
      <c r="T24" s="308"/>
      <c r="U24" s="308"/>
      <c r="V24" s="309"/>
      <c r="W24" s="267" t="str">
        <f>TRIM(三菜!G31)</f>
        <v>鐵板銀芽</v>
      </c>
      <c r="X24" s="275" t="str">
        <f>三菜!G32</f>
        <v>豆芽菜 　　　　　13Kg</v>
      </c>
      <c r="Y24" s="275"/>
      <c r="Z24" s="275"/>
      <c r="AA24" s="275"/>
      <c r="AB24" s="275"/>
      <c r="AC24" s="276"/>
      <c r="AD24" s="267" t="str">
        <f>TRIM(三菜!G40)</f>
        <v>炒青江菜</v>
      </c>
      <c r="AE24" s="275" t="str">
        <f>三菜!G41</f>
        <v>青江菜(切) 　　　14Kg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71" t="str">
        <f>三菜!G6</f>
        <v>薑絲 　　　　　0.2Kg</v>
      </c>
      <c r="D25" s="271"/>
      <c r="E25" s="271"/>
      <c r="F25" s="271"/>
      <c r="G25" s="271"/>
      <c r="H25" s="281"/>
      <c r="I25" s="268"/>
      <c r="J25" s="271" t="str">
        <f>三菜!G15</f>
        <v>蒜末 　　　　　0.2Kg</v>
      </c>
      <c r="K25" s="271"/>
      <c r="L25" s="271"/>
      <c r="M25" s="271"/>
      <c r="N25" s="271"/>
      <c r="O25" s="272"/>
      <c r="P25" s="268"/>
      <c r="Q25" s="282">
        <f>三菜!G24</f>
        <v>0</v>
      </c>
      <c r="R25" s="282"/>
      <c r="S25" s="282"/>
      <c r="T25" s="282"/>
      <c r="U25" s="282"/>
      <c r="V25" s="283"/>
      <c r="W25" s="268"/>
      <c r="X25" s="271" t="str">
        <f>三菜!G33</f>
        <v>紅蘿蔔絲 　　　　1Kg</v>
      </c>
      <c r="Y25" s="271"/>
      <c r="Z25" s="271"/>
      <c r="AA25" s="271"/>
      <c r="AB25" s="271"/>
      <c r="AC25" s="272"/>
      <c r="AD25" s="268"/>
      <c r="AE25" s="271" t="str">
        <f>三菜!G42</f>
        <v>薑絲 　　　　　0.2Kg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>
        <f>三菜!G16</f>
        <v>0</v>
      </c>
      <c r="K26" s="271"/>
      <c r="L26" s="271"/>
      <c r="M26" s="271"/>
      <c r="N26" s="271"/>
      <c r="O26" s="272"/>
      <c r="P26" s="268"/>
      <c r="Q26" s="282">
        <f>三菜!G25</f>
        <v>0</v>
      </c>
      <c r="R26" s="282"/>
      <c r="S26" s="282"/>
      <c r="T26" s="282"/>
      <c r="U26" s="282"/>
      <c r="V26" s="283"/>
      <c r="W26" s="268"/>
      <c r="X26" s="271" t="str">
        <f>三菜!G34</f>
        <v>蒜末 　　　　　0.1Kg</v>
      </c>
      <c r="Y26" s="271"/>
      <c r="Z26" s="271"/>
      <c r="AA26" s="271"/>
      <c r="AB26" s="271"/>
      <c r="AC26" s="272"/>
      <c r="AD26" s="268"/>
      <c r="AE26" s="271">
        <f>三菜!G43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>
        <f>三菜!G26</f>
        <v>0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/>
      <c r="B29" s="268"/>
      <c r="C29" s="271" t="str">
        <f>三菜!G10</f>
        <v>六嘉中</v>
      </c>
      <c r="D29" s="271"/>
      <c r="E29" s="271"/>
      <c r="F29" s="271"/>
      <c r="G29" s="271"/>
      <c r="H29" s="281"/>
      <c r="I29" s="268"/>
      <c r="J29" s="271" t="str">
        <f>三菜!G19</f>
        <v>六嘉中</v>
      </c>
      <c r="K29" s="271"/>
      <c r="L29" s="271"/>
      <c r="M29" s="271"/>
      <c r="N29" s="271"/>
      <c r="O29" s="272"/>
      <c r="P29" s="268"/>
      <c r="Q29" s="282" t="str">
        <f>三菜!G28</f>
        <v>六嘉中</v>
      </c>
      <c r="R29" s="282"/>
      <c r="S29" s="282"/>
      <c r="T29" s="282"/>
      <c r="U29" s="282"/>
      <c r="V29" s="283"/>
      <c r="W29" s="268"/>
      <c r="X29" s="271" t="str">
        <f>三菜!G37</f>
        <v>六嘉中</v>
      </c>
      <c r="Y29" s="271"/>
      <c r="Z29" s="271"/>
      <c r="AA29" s="271"/>
      <c r="AB29" s="271"/>
      <c r="AC29" s="272"/>
      <c r="AD29" s="268"/>
      <c r="AE29" s="271" t="str">
        <f>三菜!G46</f>
        <v>六嘉中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3" t="s">
        <v>30</v>
      </c>
      <c r="B32" s="267" t="str">
        <f>TRIM(三菜!H4)</f>
        <v>筍子湯</v>
      </c>
      <c r="C32" s="275" t="str">
        <f>三菜!H5</f>
        <v>鮮筍絲 　　　　8.5Kg</v>
      </c>
      <c r="D32" s="275"/>
      <c r="E32" s="275"/>
      <c r="F32" s="275"/>
      <c r="G32" s="275"/>
      <c r="H32" s="290"/>
      <c r="I32" s="267" t="str">
        <f>TRIM(三菜!H13)</f>
        <v>南瓜湯</v>
      </c>
      <c r="J32" s="275" t="str">
        <f>三菜!H14</f>
        <v>南瓜片 　　　　　10Kg</v>
      </c>
      <c r="K32" s="275"/>
      <c r="L32" s="275"/>
      <c r="M32" s="275"/>
      <c r="N32" s="275"/>
      <c r="O32" s="276"/>
      <c r="P32" s="267" t="str">
        <f>TRIM(三菜!H22)</f>
        <v/>
      </c>
      <c r="Q32" s="275">
        <f>三菜!H23</f>
        <v>0</v>
      </c>
      <c r="R32" s="275"/>
      <c r="S32" s="275"/>
      <c r="T32" s="275"/>
      <c r="U32" s="275"/>
      <c r="V32" s="276"/>
      <c r="W32" s="267" t="str">
        <f>TRIM(三菜!H31)</f>
        <v>紫菜蛋花湯</v>
      </c>
      <c r="X32" s="275" t="str">
        <f>三菜!H32</f>
        <v>蛋(10粒/盒/約0.6k) 3盒</v>
      </c>
      <c r="Y32" s="275"/>
      <c r="Z32" s="275"/>
      <c r="AA32" s="275"/>
      <c r="AB32" s="275"/>
      <c r="AC32" s="276"/>
      <c r="AD32" s="267" t="str">
        <f>TRIM(三菜!H40)</f>
        <v>綠豆湯(提早送)</v>
      </c>
      <c r="AE32" s="275" t="str">
        <f>三菜!H41</f>
        <v>綠豆 　　　　　　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4"/>
      <c r="B33" s="268"/>
      <c r="C33" s="271" t="str">
        <f>三菜!H6</f>
        <v>豬大骨*溫 　　　　2Kg</v>
      </c>
      <c r="D33" s="271"/>
      <c r="E33" s="271"/>
      <c r="F33" s="271"/>
      <c r="G33" s="271"/>
      <c r="H33" s="281"/>
      <c r="I33" s="268"/>
      <c r="J33" s="306" t="str">
        <f>三菜!H15</f>
        <v>豬大骨*溫 　　　　2Kg</v>
      </c>
      <c r="K33" s="306"/>
      <c r="L33" s="306"/>
      <c r="M33" s="306"/>
      <c r="N33" s="306"/>
      <c r="O33" s="307"/>
      <c r="P33" s="268"/>
      <c r="Q33" s="306">
        <f>三菜!H24</f>
        <v>0</v>
      </c>
      <c r="R33" s="306"/>
      <c r="S33" s="306"/>
      <c r="T33" s="306"/>
      <c r="U33" s="306"/>
      <c r="V33" s="307"/>
      <c r="W33" s="268"/>
      <c r="X33" s="271" t="str">
        <f>三菜!H33</f>
        <v>紫菜片 　　　　0.2Kg</v>
      </c>
      <c r="Y33" s="271"/>
      <c r="Z33" s="271"/>
      <c r="AA33" s="271"/>
      <c r="AB33" s="271"/>
      <c r="AC33" s="272"/>
      <c r="AD33" s="268"/>
      <c r="AE33" s="271">
        <f>三菜!H42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71">
        <f>三菜!H7</f>
        <v>0</v>
      </c>
      <c r="D34" s="271"/>
      <c r="E34" s="271"/>
      <c r="F34" s="271"/>
      <c r="G34" s="271"/>
      <c r="H34" s="281"/>
      <c r="I34" s="268"/>
      <c r="J34" s="271">
        <f>三菜!H16</f>
        <v>0</v>
      </c>
      <c r="K34" s="271"/>
      <c r="L34" s="271"/>
      <c r="M34" s="271"/>
      <c r="N34" s="271"/>
      <c r="O34" s="272"/>
      <c r="P34" s="268"/>
      <c r="Q34" s="271">
        <f>三菜!H25</f>
        <v>0</v>
      </c>
      <c r="R34" s="271"/>
      <c r="S34" s="271"/>
      <c r="T34" s="271"/>
      <c r="U34" s="271"/>
      <c r="V34" s="272"/>
      <c r="W34" s="268"/>
      <c r="X34" s="271" t="str">
        <f>三菜!H34</f>
        <v>青蔥珠 　　　　0.1Kg</v>
      </c>
      <c r="Y34" s="271"/>
      <c r="Z34" s="271"/>
      <c r="AA34" s="271"/>
      <c r="AB34" s="271"/>
      <c r="AC34" s="272"/>
      <c r="AD34" s="268"/>
      <c r="AE34" s="271">
        <f>三菜!H43</f>
        <v>0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>
        <f>三菜!H17</f>
        <v>0</v>
      </c>
      <c r="K35" s="271"/>
      <c r="L35" s="271"/>
      <c r="M35" s="271"/>
      <c r="N35" s="271"/>
      <c r="O35" s="272"/>
      <c r="P35" s="268"/>
      <c r="Q35" s="278">
        <f>三菜!H26</f>
        <v>0</v>
      </c>
      <c r="R35" s="278"/>
      <c r="S35" s="278"/>
      <c r="T35" s="278"/>
      <c r="U35" s="278"/>
      <c r="V35" s="279"/>
      <c r="W35" s="268"/>
      <c r="X35" s="271">
        <f>三菜!H35</f>
        <v>0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>
        <f>三菜!H36</f>
        <v>0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>
        <f>三菜!H37</f>
        <v>0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1" t="s">
        <v>31</v>
      </c>
      <c r="B40" s="292"/>
      <c r="C40" s="295">
        <f>三菜!I4</f>
        <v>0</v>
      </c>
      <c r="D40" s="296"/>
      <c r="E40" s="296"/>
      <c r="F40" s="296"/>
      <c r="G40" s="296"/>
      <c r="H40" s="297"/>
      <c r="I40" s="77"/>
      <c r="J40" s="296" t="str">
        <f>三菜!I13</f>
        <v>李子(三粒)</v>
      </c>
      <c r="K40" s="296"/>
      <c r="L40" s="296"/>
      <c r="M40" s="296"/>
      <c r="N40" s="296"/>
      <c r="O40" s="297"/>
      <c r="P40" s="77"/>
      <c r="Q40" s="296">
        <f>三菜!I22</f>
        <v>0</v>
      </c>
      <c r="R40" s="296"/>
      <c r="S40" s="296"/>
      <c r="T40" s="296"/>
      <c r="U40" s="296"/>
      <c r="V40" s="297"/>
      <c r="W40" s="78"/>
      <c r="X40" s="310" t="str">
        <f>三菜!I31</f>
        <v>葡萄(三粒)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5" t="str">
        <f>三菜!B1</f>
        <v>D03-6 嘉義縣六腳鄉六嘉國中 107學年度第2學期第18週午餐午餐食譜設計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8"/>
      <c r="B3" s="99" t="s">
        <v>0</v>
      </c>
      <c r="C3" s="333" t="str">
        <f>TRIM(三菜!B4)</f>
        <v>6</v>
      </c>
      <c r="D3" s="256"/>
      <c r="E3" s="67" t="s">
        <v>36</v>
      </c>
      <c r="F3" s="67" t="str">
        <f>TRIM(三菜!B6)</f>
        <v>10</v>
      </c>
      <c r="G3" s="67" t="s">
        <v>37</v>
      </c>
      <c r="H3" s="67" t="str">
        <f>TRIM(三菜!B6)</f>
        <v>10</v>
      </c>
      <c r="I3" s="99" t="s">
        <v>0</v>
      </c>
      <c r="J3" s="333" t="str">
        <f>TRIM(三菜!B13)</f>
        <v>6</v>
      </c>
      <c r="K3" s="256"/>
      <c r="L3" s="67" t="s">
        <v>36</v>
      </c>
      <c r="M3" s="67" t="str">
        <f>TRIM(三菜!B15)</f>
        <v>11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6</v>
      </c>
      <c r="R3" s="256"/>
      <c r="S3" s="67" t="s">
        <v>36</v>
      </c>
      <c r="T3" s="67" t="str">
        <f>TRIM(三菜!B24)</f>
        <v>12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6</v>
      </c>
      <c r="Y3" s="256"/>
      <c r="Z3" s="67" t="s">
        <v>36</v>
      </c>
      <c r="AA3" s="67" t="str">
        <f>TRIM(三菜!B33)</f>
        <v>13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6</v>
      </c>
      <c r="AF3" s="256"/>
      <c r="AG3" s="67" t="s">
        <v>36</v>
      </c>
      <c r="AH3" s="67" t="str">
        <f>TRIM(三菜!B42)</f>
        <v>14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59"/>
      <c r="B4" s="100" t="s">
        <v>25</v>
      </c>
      <c r="C4" s="330" t="str">
        <f>TRIM(三菜!B12)</f>
        <v>256</v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256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>256</v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173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>173</v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59"/>
      <c r="B5" s="101" t="s">
        <v>2</v>
      </c>
      <c r="C5" s="330" t="str">
        <f>TRIM(三菜!D4)</f>
        <v>白米飯</v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>白米飯</v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白米飯(三年級今日開始不用餐)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>白米飯</v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4" t="s">
        <v>42</v>
      </c>
      <c r="B7" s="277" t="str">
        <f>TRIM(三菜!E4)</f>
        <v>左宗棠雞</v>
      </c>
      <c r="C7" s="290" t="str">
        <f>三菜!E5</f>
        <v>雞腿丁*鹽 　　　20Kg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豬腳丁*溫 　　　16Kg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>香菇肉羹飯</v>
      </c>
      <c r="Q7" s="290" t="str">
        <f>三菜!E23</f>
        <v>高麗菜(切片) 　13.5Kg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清蒸魚片</v>
      </c>
      <c r="X7" s="290" t="str">
        <f>三菜!E32</f>
        <v>*油甘魚片(CAS) 183片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>香滷三節翅</v>
      </c>
      <c r="AE7" s="290" t="str">
        <f>三菜!E41</f>
        <v>三節翅**CAS 　　183支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4"/>
      <c r="B8" s="268"/>
      <c r="C8" s="281" t="str">
        <f>三菜!E6</f>
        <v>洋蔥片 　　　　　5Kg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筍乾 　　　　　　8Kg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 t="str">
        <f>三菜!E24</f>
        <v>肉羹條 　　　　　8Kg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 t="str">
        <f>三菜!E37</f>
        <v>綠豆 　　　　　　4Kg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 t="str">
        <f>三菜!E42</f>
        <v>薑片 　　　　　0.2Kg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81" t="str">
        <f>三菜!E7</f>
        <v>紅蘿蔔片 　　　　2Kg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素皮絲中丁*濕 　2.5Kg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 t="str">
        <f>三菜!E25</f>
        <v>蛋(10粒/盒/約0.6k) 5盒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 t="str">
        <f>三菜!E33</f>
        <v>薑絲 　　　　　0.2Kg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>
        <f>三菜!E43</f>
        <v>0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81" t="str">
        <f>三菜!E8</f>
        <v>蒜末 　　　　　0.2Kg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>
        <f>三菜!E17</f>
        <v>0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 t="str">
        <f>三菜!E26</f>
        <v>鮮筍粗絲 　　　　4Kg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>
        <f>三菜!E35</f>
        <v>0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>
        <f>三菜!E44</f>
        <v>0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>
        <f>三菜!E18</f>
        <v>0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 t="str">
        <f>三菜!E27</f>
        <v>紅蘿蔔絲 　　　　2Kg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 t="str">
        <f>三菜!E36</f>
        <v>提早送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 t="str">
        <f>三菜!E28</f>
        <v>木耳絲 　　　　0.8Kg</v>
      </c>
      <c r="R12" s="317"/>
      <c r="S12" s="107"/>
      <c r="T12" s="87"/>
      <c r="U12" s="87"/>
      <c r="V12" s="91">
        <f t="shared" si="2"/>
        <v>0</v>
      </c>
      <c r="W12" s="268"/>
      <c r="X12" s="281" t="e">
        <f>三菜!#REF!</f>
        <v>#REF!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 t="str">
        <f>三菜!E29</f>
        <v>乾香菇絲 　　　0.1Kg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3" t="s">
        <v>43</v>
      </c>
      <c r="B15" s="267" t="str">
        <f>TRIM(三菜!F4)</f>
        <v>香滷貢丸</v>
      </c>
      <c r="C15" s="290" t="str">
        <f>三菜!F5</f>
        <v>貢丸(中27) 　　266個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干片培根鮮蔬</v>
      </c>
      <c r="J15" s="290" t="str">
        <f>三菜!F14</f>
        <v>豆芽菜 　　　　　12Kg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>油膏水餃(4粒/份)</v>
      </c>
      <c r="Q15" s="290" t="str">
        <f>三菜!F23</f>
        <v>熟水餃(奇巧) 　1064粒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偽蟹黃豆腐</v>
      </c>
      <c r="X15" s="290" t="str">
        <f>三菜!F32</f>
        <v>蛋黃(粒) 　　　　18個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>繽紛滑蛋</v>
      </c>
      <c r="AE15" s="290" t="str">
        <f>三菜!F41</f>
        <v>蛋(10粒/盒/約0.6k) 13盒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/>
      <c r="B16" s="268"/>
      <c r="C16" s="281">
        <f>三菜!F6</f>
        <v>0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 t="str">
        <f>三菜!F15</f>
        <v>豆干片 　　　　　3Kg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 t="str">
        <f>三菜!F24</f>
        <v>醬油膏(6K) 　　　0桶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南瓜小丁 　　　　4Kg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 t="str">
        <f>三菜!F42</f>
        <v>三色豆 　　　　　7Kg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>
        <f>三菜!F7</f>
        <v>0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 t="str">
        <f>三菜!F16</f>
        <v>碎培根 　　　　　3Kg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>
        <f>三菜!F25</f>
        <v>0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豆腐中丁*7K 　　　2板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>
        <f>三菜!F43</f>
        <v>0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>
        <f>三菜!F8</f>
        <v>0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 t="str">
        <f>三菜!F17</f>
        <v>紅蘿蔔絲 　　　　2Kg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 t="str">
        <f>三菜!F35</f>
        <v>三色豆 　　　　　1Kg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>
        <f>三菜!F9</f>
        <v>0</v>
      </c>
      <c r="D19" s="317"/>
      <c r="E19" s="107"/>
      <c r="F19" s="87"/>
      <c r="G19" s="120"/>
      <c r="H19" s="91">
        <f t="shared" si="0"/>
        <v>0</v>
      </c>
      <c r="I19" s="268"/>
      <c r="J19" s="281" t="str">
        <f>三菜!F18</f>
        <v>蒜末 　　　　　0.2Kg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>
        <f>三菜!F36</f>
        <v>0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3" t="s">
        <v>44</v>
      </c>
      <c r="B23" s="267" t="str">
        <f>TRIM(三菜!G4)</f>
        <v>炒小白菜</v>
      </c>
      <c r="C23" s="290" t="str">
        <f>三菜!G5</f>
        <v>小白菜(切) 　　　20Kg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炒油菜</v>
      </c>
      <c r="J23" s="290" t="str">
        <f>三菜!G14</f>
        <v>油菜(切) 　　　　20Kg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/>
      </c>
      <c r="Q23" s="290">
        <f>三菜!G23</f>
        <v>0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鐵板銀芽</v>
      </c>
      <c r="X23" s="290" t="str">
        <f>三菜!G32</f>
        <v>豆芽菜 　　　　　13Kg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>炒青江菜</v>
      </c>
      <c r="AE23" s="290" t="str">
        <f>三菜!G41</f>
        <v>青江菜(切) 　　　14Kg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/>
      <c r="B24" s="268"/>
      <c r="C24" s="281" t="str">
        <f>三菜!G6</f>
        <v>薑絲 　　　　　0.2Kg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蒜末 　　　　　0.2Kg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>
        <f>三菜!G24</f>
        <v>0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紅蘿蔔絲 　　　　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 t="str">
        <f>三菜!G42</f>
        <v>薑絲 　　　　　0.2Kg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>
        <f>三菜!G16</f>
        <v>0</v>
      </c>
      <c r="K25" s="317"/>
      <c r="L25" s="107"/>
      <c r="M25" s="87"/>
      <c r="N25" s="106"/>
      <c r="O25" s="91">
        <f t="shared" si="9"/>
        <v>0</v>
      </c>
      <c r="P25" s="268"/>
      <c r="Q25" s="281">
        <f>三菜!G25</f>
        <v>0</v>
      </c>
      <c r="R25" s="317"/>
      <c r="S25" s="107"/>
      <c r="T25" s="87"/>
      <c r="U25" s="87"/>
      <c r="V25" s="91">
        <f t="shared" si="10"/>
        <v>0</v>
      </c>
      <c r="W25" s="268"/>
      <c r="X25" s="281" t="str">
        <f>三菜!G34</f>
        <v>蒜末 　　　　　0.1Kg</v>
      </c>
      <c r="Y25" s="317"/>
      <c r="Z25" s="107"/>
      <c r="AA25" s="87"/>
      <c r="AB25" s="87"/>
      <c r="AC25" s="91">
        <f t="shared" si="11"/>
        <v>0</v>
      </c>
      <c r="AD25" s="268"/>
      <c r="AE25" s="281">
        <f>三菜!G43</f>
        <v>0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>
        <f>三菜!G26</f>
        <v>0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 t="str">
        <f>三菜!G19</f>
        <v>六嘉中</v>
      </c>
      <c r="K28" s="318"/>
      <c r="L28" s="124"/>
      <c r="M28" s="88"/>
      <c r="N28" s="122"/>
      <c r="O28" s="93">
        <f t="shared" si="9"/>
        <v>0</v>
      </c>
      <c r="P28" s="270"/>
      <c r="Q28" s="299" t="str">
        <f>三菜!G28</f>
        <v>六嘉中</v>
      </c>
      <c r="R28" s="318"/>
      <c r="S28" s="124"/>
      <c r="T28" s="88"/>
      <c r="U28" s="88"/>
      <c r="V28" s="93">
        <f t="shared" si="10"/>
        <v>0</v>
      </c>
      <c r="W28" s="270"/>
      <c r="X28" s="299" t="str">
        <f>三菜!G37</f>
        <v>六嘉中</v>
      </c>
      <c r="Y28" s="318"/>
      <c r="Z28" s="124"/>
      <c r="AA28" s="88"/>
      <c r="AB28" s="88"/>
      <c r="AC28" s="93">
        <f t="shared" si="11"/>
        <v>0</v>
      </c>
      <c r="AD28" s="270"/>
      <c r="AE28" s="299" t="str">
        <f>三菜!G46</f>
        <v>六嘉中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3" t="s">
        <v>45</v>
      </c>
      <c r="B29" s="267" t="str">
        <f>TRIM(三菜!H4)</f>
        <v>筍子湯</v>
      </c>
      <c r="C29" s="290" t="str">
        <f>三菜!H5</f>
        <v>鮮筍絲 　　　　8.5Kg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南瓜湯</v>
      </c>
      <c r="J29" s="290" t="str">
        <f>三菜!H14</f>
        <v>南瓜片 　　　　　10Kg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/>
      </c>
      <c r="Q29" s="290">
        <f>三菜!H23</f>
        <v>0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紫菜蛋花湯</v>
      </c>
      <c r="X29" s="290" t="str">
        <f>三菜!H32</f>
        <v>蛋(10粒/盒/約0.6k) 3盒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>綠豆湯(提早送)</v>
      </c>
      <c r="AE29" s="290" t="str">
        <f>三菜!H41</f>
        <v>綠豆 　　　　　　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4"/>
      <c r="B30" s="268"/>
      <c r="C30" s="281" t="str">
        <f>三菜!H6</f>
        <v>豬大骨*溫 　　　　2Kg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豬大骨*溫 　　　　2Kg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>
        <f>三菜!H24</f>
        <v>0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紫菜片 　　　　0.2Kg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>
        <f>三菜!H42</f>
        <v>0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4"/>
      <c r="B31" s="268"/>
      <c r="C31" s="281">
        <f>三菜!H7</f>
        <v>0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>
        <f>三菜!H16</f>
        <v>0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>
        <f>三菜!H25</f>
        <v>0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青蔥珠 　　　　0.1Kg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>
        <f>三菜!H43</f>
        <v>0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>
        <f>三菜!H17</f>
        <v>0</v>
      </c>
      <c r="K32" s="317"/>
      <c r="L32" s="107"/>
      <c r="M32" s="87"/>
      <c r="N32" s="106"/>
      <c r="O32" s="91">
        <f t="shared" si="9"/>
        <v>0</v>
      </c>
      <c r="P32" s="268"/>
      <c r="Q32" s="281">
        <f>三菜!H26</f>
        <v>0</v>
      </c>
      <c r="R32" s="317"/>
      <c r="S32" s="107"/>
      <c r="T32" s="87"/>
      <c r="U32" s="87"/>
      <c r="V32" s="91">
        <f t="shared" si="10"/>
        <v>0</v>
      </c>
      <c r="W32" s="268"/>
      <c r="X32" s="281">
        <f>三菜!H35</f>
        <v>0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>
        <f>三菜!H36</f>
        <v>0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>
        <f>三菜!H37</f>
        <v>0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李子(三粒)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葡萄(三粒)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6.8" thickBot="1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7" t="str">
        <f>三菜!B1</f>
        <v>D03-6 嘉義縣六腳鄉六嘉國中 107學年度第2學期第18週午餐午餐食譜設計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8"/>
      <c r="B2" s="69" t="s">
        <v>0</v>
      </c>
      <c r="C2" s="66" t="str">
        <f>TRIM(三菜!B4)</f>
        <v>6</v>
      </c>
      <c r="D2" s="67" t="s">
        <v>6</v>
      </c>
      <c r="E2" s="66" t="str">
        <f>TRIM(三菜!B6)</f>
        <v>10</v>
      </c>
      <c r="F2" s="68" t="s">
        <v>7</v>
      </c>
      <c r="G2" s="256" t="str">
        <f>TRIM(三菜!B8)</f>
        <v>星期一</v>
      </c>
      <c r="H2" s="257"/>
      <c r="I2" s="73" t="s">
        <v>0</v>
      </c>
      <c r="J2" s="66" t="str">
        <f>TRIM(三菜!B13)</f>
        <v>6</v>
      </c>
      <c r="K2" s="67" t="s">
        <v>6</v>
      </c>
      <c r="L2" s="66" t="str">
        <f>TRIM(三菜!B15)</f>
        <v>11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>6</v>
      </c>
      <c r="R2" s="67" t="s">
        <v>6</v>
      </c>
      <c r="S2" s="66" t="str">
        <f>TRIM(三菜!B24)</f>
        <v>12</v>
      </c>
      <c r="T2" s="68" t="s">
        <v>7</v>
      </c>
      <c r="U2" s="256" t="str">
        <f>TRIM(三菜!B26)</f>
        <v>星期三</v>
      </c>
      <c r="V2" s="257"/>
      <c r="W2" s="69" t="s">
        <v>0</v>
      </c>
      <c r="X2" s="66" t="str">
        <f>TRIM(三菜!B31)</f>
        <v>6</v>
      </c>
      <c r="Y2" s="67" t="s">
        <v>6</v>
      </c>
      <c r="Z2" s="66" t="str">
        <f>TRIM(三菜!B33)</f>
        <v>13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>6</v>
      </c>
      <c r="AF2" s="67" t="s">
        <v>6</v>
      </c>
      <c r="AG2" s="66" t="str">
        <f>TRIM(三菜!B42)</f>
        <v>14</v>
      </c>
      <c r="AH2" s="68" t="s">
        <v>7</v>
      </c>
      <c r="AI2" s="256" t="str">
        <f>TRIM(三菜!B44)</f>
        <v>星期五</v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59"/>
      <c r="B3" s="70" t="s">
        <v>25</v>
      </c>
      <c r="C3" s="252" t="str">
        <f>TRIM(三菜!B12)</f>
        <v>256</v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256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>256</v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173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>173</v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59"/>
      <c r="B4" s="71" t="s">
        <v>2</v>
      </c>
      <c r="C4" s="261" t="str">
        <f>TRIM(三菜!D4)</f>
        <v>白米飯</v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>白米飯</v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白米飯(三年級今日開始不用餐)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>白米飯</v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4" t="s">
        <v>3</v>
      </c>
      <c r="B6" s="277" t="str">
        <f>TRIM(三菜!E4)</f>
        <v>左宗棠雞</v>
      </c>
      <c r="C6" s="278" t="str">
        <f>三菜!E5</f>
        <v>雞腿丁*鹽 　　　20Kg</v>
      </c>
      <c r="D6" s="278"/>
      <c r="E6" s="278"/>
      <c r="F6" s="278"/>
      <c r="G6" s="278"/>
      <c r="H6" s="280"/>
      <c r="I6" s="369" t="str">
        <f>TRIM(三菜!E13)</f>
        <v>香滷豬腳</v>
      </c>
      <c r="J6" s="290" t="str">
        <f>三菜!E14</f>
        <v>豬腳丁*溫 　　　16Kg</v>
      </c>
      <c r="K6" s="302"/>
      <c r="L6" s="302"/>
      <c r="M6" s="302"/>
      <c r="N6" s="302"/>
      <c r="O6" s="303"/>
      <c r="P6" s="277" t="str">
        <f>TRIM(三菜!E22)</f>
        <v>香菇肉羹飯</v>
      </c>
      <c r="Q6" s="278" t="str">
        <f>三菜!E23</f>
        <v>高麗菜(切片) 　13.5Kg</v>
      </c>
      <c r="R6" s="278"/>
      <c r="S6" s="278"/>
      <c r="T6" s="278"/>
      <c r="U6" s="278"/>
      <c r="V6" s="279"/>
      <c r="W6" s="277" t="str">
        <f>TRIM(三菜!E31)</f>
        <v>清蒸魚片</v>
      </c>
      <c r="X6" s="278" t="str">
        <f>三菜!E32</f>
        <v>*油甘魚片(CAS) 183片</v>
      </c>
      <c r="Y6" s="278"/>
      <c r="Z6" s="278"/>
      <c r="AA6" s="278"/>
      <c r="AB6" s="278"/>
      <c r="AC6" s="279"/>
      <c r="AD6" s="277" t="str">
        <f>TRIM(三菜!E40)</f>
        <v>香滷三節翅</v>
      </c>
      <c r="AE6" s="278" t="str">
        <f>三菜!E41</f>
        <v>三節翅**CAS 　　183支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4"/>
      <c r="B7" s="268"/>
      <c r="C7" s="271" t="str">
        <f>三菜!E6</f>
        <v>洋蔥片 　　　　　5Kg</v>
      </c>
      <c r="D7" s="271"/>
      <c r="E7" s="271"/>
      <c r="F7" s="271"/>
      <c r="G7" s="271"/>
      <c r="H7" s="281"/>
      <c r="I7" s="370"/>
      <c r="J7" s="281" t="str">
        <f>三菜!E15</f>
        <v>筍乾 　　　　　　8Kg</v>
      </c>
      <c r="K7" s="284"/>
      <c r="L7" s="284"/>
      <c r="M7" s="284"/>
      <c r="N7" s="284"/>
      <c r="O7" s="285"/>
      <c r="P7" s="268"/>
      <c r="Q7" s="271" t="str">
        <f>三菜!E24</f>
        <v>肉羹條 　　　　　8Kg</v>
      </c>
      <c r="R7" s="271"/>
      <c r="S7" s="271"/>
      <c r="T7" s="271"/>
      <c r="U7" s="271"/>
      <c r="V7" s="272"/>
      <c r="W7" s="268"/>
      <c r="X7" s="271" t="str">
        <f>三菜!E37</f>
        <v>綠豆 　　　　　　4Kg</v>
      </c>
      <c r="Y7" s="271"/>
      <c r="Z7" s="271"/>
      <c r="AA7" s="271"/>
      <c r="AB7" s="271"/>
      <c r="AC7" s="272"/>
      <c r="AD7" s="268"/>
      <c r="AE7" s="271" t="str">
        <f>三菜!E42</f>
        <v>薑片 　　　　　0.2Kg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4"/>
      <c r="B8" s="268"/>
      <c r="C8" s="271" t="str">
        <f>三菜!E7</f>
        <v>紅蘿蔔片 　　　　2Kg</v>
      </c>
      <c r="D8" s="271"/>
      <c r="E8" s="271"/>
      <c r="F8" s="271"/>
      <c r="G8" s="271"/>
      <c r="H8" s="281"/>
      <c r="I8" s="370"/>
      <c r="J8" s="281" t="str">
        <f>三菜!E16</f>
        <v>素皮絲中丁*濕 　2.5Kg</v>
      </c>
      <c r="K8" s="284"/>
      <c r="L8" s="284"/>
      <c r="M8" s="284"/>
      <c r="N8" s="284"/>
      <c r="O8" s="285"/>
      <c r="P8" s="268"/>
      <c r="Q8" s="271" t="str">
        <f>三菜!E25</f>
        <v>蛋(10粒/盒/約0.6k) 5盒</v>
      </c>
      <c r="R8" s="271"/>
      <c r="S8" s="271"/>
      <c r="T8" s="271"/>
      <c r="U8" s="271"/>
      <c r="V8" s="272"/>
      <c r="W8" s="268"/>
      <c r="X8" s="271" t="str">
        <f>三菜!E33</f>
        <v>薑絲 　　　　　0.2Kg</v>
      </c>
      <c r="Y8" s="271"/>
      <c r="Z8" s="271"/>
      <c r="AA8" s="271"/>
      <c r="AB8" s="271"/>
      <c r="AC8" s="272"/>
      <c r="AD8" s="268"/>
      <c r="AE8" s="271">
        <f>三菜!E43</f>
        <v>0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4"/>
      <c r="B9" s="268"/>
      <c r="C9" s="278" t="str">
        <f>三菜!E8</f>
        <v>蒜末 　　　　　0.2Kg</v>
      </c>
      <c r="D9" s="278"/>
      <c r="E9" s="278"/>
      <c r="F9" s="278"/>
      <c r="G9" s="278"/>
      <c r="H9" s="280"/>
      <c r="I9" s="370"/>
      <c r="J9" s="281">
        <f>三菜!E17</f>
        <v>0</v>
      </c>
      <c r="K9" s="284"/>
      <c r="L9" s="284"/>
      <c r="M9" s="284"/>
      <c r="N9" s="284"/>
      <c r="O9" s="285"/>
      <c r="P9" s="268"/>
      <c r="Q9" s="271" t="str">
        <f>三菜!E26</f>
        <v>鮮筍粗絲 　　　　4Kg</v>
      </c>
      <c r="R9" s="271"/>
      <c r="S9" s="271"/>
      <c r="T9" s="271"/>
      <c r="U9" s="271"/>
      <c r="V9" s="272"/>
      <c r="W9" s="268"/>
      <c r="X9" s="271">
        <f>三菜!E35</f>
        <v>0</v>
      </c>
      <c r="Y9" s="271"/>
      <c r="Z9" s="271"/>
      <c r="AA9" s="271"/>
      <c r="AB9" s="271"/>
      <c r="AC9" s="272"/>
      <c r="AD9" s="268"/>
      <c r="AE9" s="271">
        <f>三菜!E44</f>
        <v>0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>
        <f>三菜!E18</f>
        <v>0</v>
      </c>
      <c r="K10" s="284"/>
      <c r="L10" s="284"/>
      <c r="M10" s="284"/>
      <c r="N10" s="284"/>
      <c r="O10" s="285"/>
      <c r="P10" s="268"/>
      <c r="Q10" s="271" t="str">
        <f>三菜!E27</f>
        <v>紅蘿蔔絲 　　　　2Kg</v>
      </c>
      <c r="R10" s="271"/>
      <c r="S10" s="271"/>
      <c r="T10" s="271"/>
      <c r="U10" s="271"/>
      <c r="V10" s="272"/>
      <c r="W10" s="268"/>
      <c r="X10" s="271" t="str">
        <f>三菜!E36</f>
        <v>提早送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 t="str">
        <f>三菜!E28</f>
        <v>木耳絲 　　　　0.8Kg</v>
      </c>
      <c r="R11" s="271"/>
      <c r="S11" s="271"/>
      <c r="T11" s="271"/>
      <c r="U11" s="271"/>
      <c r="V11" s="272"/>
      <c r="W11" s="268"/>
      <c r="X11" s="271" t="e">
        <f>三菜!#REF!</f>
        <v>#REF!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 t="str">
        <f>三菜!E29</f>
        <v>乾香菇絲 　　　0.1Kg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3" t="s">
        <v>4</v>
      </c>
      <c r="B14" s="267" t="str">
        <f>TRIM(三菜!F4)</f>
        <v>香滷貢丸</v>
      </c>
      <c r="C14" s="275" t="str">
        <f>三菜!F5</f>
        <v>貢丸(中27) 　　266個</v>
      </c>
      <c r="D14" s="275"/>
      <c r="E14" s="275"/>
      <c r="F14" s="275"/>
      <c r="G14" s="275"/>
      <c r="H14" s="276"/>
      <c r="I14" s="369" t="str">
        <f>TRIM(三菜!F13)</f>
        <v>干片培根鮮蔬</v>
      </c>
      <c r="J14" s="290" t="str">
        <f>三菜!F14</f>
        <v>豆芽菜 　　　　　12Kg</v>
      </c>
      <c r="K14" s="302"/>
      <c r="L14" s="302"/>
      <c r="M14" s="302"/>
      <c r="N14" s="302"/>
      <c r="O14" s="303"/>
      <c r="P14" s="267" t="str">
        <f>TRIM(三菜!F22)</f>
        <v>油膏水餃(4粒/份)</v>
      </c>
      <c r="Q14" s="275" t="str">
        <f>三菜!F23</f>
        <v>熟水餃(奇巧) 　1064粒</v>
      </c>
      <c r="R14" s="275"/>
      <c r="S14" s="275"/>
      <c r="T14" s="275"/>
      <c r="U14" s="275"/>
      <c r="V14" s="276"/>
      <c r="W14" s="267" t="str">
        <f>TRIM(三菜!F31)</f>
        <v>偽蟹黃豆腐</v>
      </c>
      <c r="X14" s="275" t="str">
        <f>三菜!F32</f>
        <v>蛋黃(粒) 　　　　18個</v>
      </c>
      <c r="Y14" s="275"/>
      <c r="Z14" s="275"/>
      <c r="AA14" s="275"/>
      <c r="AB14" s="275"/>
      <c r="AC14" s="276"/>
      <c r="AD14" s="267" t="str">
        <f>TRIM(三菜!F40)</f>
        <v>繽紛滑蛋</v>
      </c>
      <c r="AE14" s="275" t="str">
        <f>三菜!F41</f>
        <v>蛋(10粒/盒/約0.6k) 13盒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4"/>
      <c r="B15" s="268"/>
      <c r="C15" s="281">
        <f>三菜!F6</f>
        <v>0</v>
      </c>
      <c r="D15" s="284"/>
      <c r="E15" s="284"/>
      <c r="F15" s="284"/>
      <c r="G15" s="284"/>
      <c r="H15" s="285"/>
      <c r="I15" s="370"/>
      <c r="J15" s="281" t="str">
        <f>三菜!F15</f>
        <v>豆干片 　　　　　3Kg</v>
      </c>
      <c r="K15" s="284"/>
      <c r="L15" s="284"/>
      <c r="M15" s="284"/>
      <c r="N15" s="284"/>
      <c r="O15" s="285"/>
      <c r="P15" s="268"/>
      <c r="Q15" s="271" t="str">
        <f>三菜!F24</f>
        <v>醬油膏(6K) 　　　0桶</v>
      </c>
      <c r="R15" s="271"/>
      <c r="S15" s="271"/>
      <c r="T15" s="271"/>
      <c r="U15" s="271"/>
      <c r="V15" s="272"/>
      <c r="W15" s="268"/>
      <c r="X15" s="271" t="str">
        <f>三菜!F33</f>
        <v>南瓜小丁 　　　　4Kg</v>
      </c>
      <c r="Y15" s="271"/>
      <c r="Z15" s="271"/>
      <c r="AA15" s="271"/>
      <c r="AB15" s="271"/>
      <c r="AC15" s="272"/>
      <c r="AD15" s="268"/>
      <c r="AE15" s="271" t="str">
        <f>三菜!F42</f>
        <v>三色豆 　　　　　7Kg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4"/>
      <c r="B16" s="268"/>
      <c r="C16" s="281">
        <f>三菜!F7</f>
        <v>0</v>
      </c>
      <c r="D16" s="284"/>
      <c r="E16" s="284"/>
      <c r="F16" s="284"/>
      <c r="G16" s="284"/>
      <c r="H16" s="285"/>
      <c r="I16" s="370"/>
      <c r="J16" s="281" t="str">
        <f>三菜!F16</f>
        <v>碎培根 　　　　　3Kg</v>
      </c>
      <c r="K16" s="284"/>
      <c r="L16" s="284"/>
      <c r="M16" s="284"/>
      <c r="N16" s="284"/>
      <c r="O16" s="285"/>
      <c r="P16" s="268"/>
      <c r="Q16" s="271">
        <f>三菜!F25</f>
        <v>0</v>
      </c>
      <c r="R16" s="271"/>
      <c r="S16" s="271"/>
      <c r="T16" s="271"/>
      <c r="U16" s="271"/>
      <c r="V16" s="272"/>
      <c r="W16" s="268"/>
      <c r="X16" s="271" t="str">
        <f>三菜!F34</f>
        <v>豆腐中丁*7K 　　　2板</v>
      </c>
      <c r="Y16" s="271"/>
      <c r="Z16" s="271"/>
      <c r="AA16" s="271"/>
      <c r="AB16" s="271"/>
      <c r="AC16" s="272"/>
      <c r="AD16" s="268"/>
      <c r="AE16" s="271">
        <f>三菜!F43</f>
        <v>0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4"/>
      <c r="B17" s="268"/>
      <c r="C17" s="281">
        <f>三菜!F8</f>
        <v>0</v>
      </c>
      <c r="D17" s="284"/>
      <c r="E17" s="284"/>
      <c r="F17" s="284"/>
      <c r="G17" s="284"/>
      <c r="H17" s="285"/>
      <c r="I17" s="370"/>
      <c r="J17" s="281" t="str">
        <f>三菜!F17</f>
        <v>紅蘿蔔絲 　　　　2Kg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 t="str">
        <f>三菜!F35</f>
        <v>三色豆 　　　　　1Kg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4"/>
      <c r="B18" s="268"/>
      <c r="C18" s="281">
        <f>三菜!F9</f>
        <v>0</v>
      </c>
      <c r="D18" s="284"/>
      <c r="E18" s="284"/>
      <c r="F18" s="284"/>
      <c r="G18" s="284"/>
      <c r="H18" s="285"/>
      <c r="I18" s="370"/>
      <c r="J18" s="281" t="str">
        <f>三菜!F18</f>
        <v>蒜末 　　　　　0.2Kg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>
        <f>三菜!F36</f>
        <v>0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3" t="s">
        <v>64</v>
      </c>
      <c r="B22" s="267" t="str">
        <f>TRIM(三菜!G4)</f>
        <v>炒小白菜</v>
      </c>
      <c r="C22" s="275" t="str">
        <f>三菜!G5</f>
        <v>小白菜(切) 　　　20Kg</v>
      </c>
      <c r="D22" s="275"/>
      <c r="E22" s="275"/>
      <c r="F22" s="275"/>
      <c r="G22" s="275"/>
      <c r="H22" s="290"/>
      <c r="I22" s="369" t="str">
        <f>TRIM(三菜!G13)</f>
        <v>炒油菜</v>
      </c>
      <c r="J22" s="290" t="str">
        <f>三菜!G14</f>
        <v>油菜(切) 　　　　20Kg</v>
      </c>
      <c r="K22" s="302"/>
      <c r="L22" s="302"/>
      <c r="M22" s="302"/>
      <c r="N22" s="302"/>
      <c r="O22" s="303"/>
      <c r="P22" s="267" t="str">
        <f>TRIM(三菜!G22)</f>
        <v/>
      </c>
      <c r="Q22" s="308">
        <f>三菜!G23</f>
        <v>0</v>
      </c>
      <c r="R22" s="308"/>
      <c r="S22" s="308"/>
      <c r="T22" s="308"/>
      <c r="U22" s="308"/>
      <c r="V22" s="309"/>
      <c r="W22" s="267" t="str">
        <f>TRIM(三菜!G31)</f>
        <v>鐵板銀芽</v>
      </c>
      <c r="X22" s="275" t="str">
        <f>三菜!G32</f>
        <v>豆芽菜 　　　　　13Kg</v>
      </c>
      <c r="Y22" s="275"/>
      <c r="Z22" s="275"/>
      <c r="AA22" s="275"/>
      <c r="AB22" s="275"/>
      <c r="AC22" s="276"/>
      <c r="AD22" s="267" t="str">
        <f>TRIM(三菜!G40)</f>
        <v>炒青江菜</v>
      </c>
      <c r="AE22" s="275" t="str">
        <f>三菜!G41</f>
        <v>青江菜(切) 　　　14Kg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4"/>
      <c r="B23" s="268"/>
      <c r="C23" s="271" t="str">
        <f>三菜!G6</f>
        <v>薑絲 　　　　　0.2Kg</v>
      </c>
      <c r="D23" s="271"/>
      <c r="E23" s="271"/>
      <c r="F23" s="271"/>
      <c r="G23" s="271"/>
      <c r="H23" s="281"/>
      <c r="I23" s="370"/>
      <c r="J23" s="281" t="str">
        <f>三菜!G15</f>
        <v>蒜末 　　　　　0.2Kg</v>
      </c>
      <c r="K23" s="284"/>
      <c r="L23" s="284"/>
      <c r="M23" s="284"/>
      <c r="N23" s="284"/>
      <c r="O23" s="285"/>
      <c r="P23" s="268"/>
      <c r="Q23" s="282">
        <f>三菜!G24</f>
        <v>0</v>
      </c>
      <c r="R23" s="282"/>
      <c r="S23" s="282"/>
      <c r="T23" s="282"/>
      <c r="U23" s="282"/>
      <c r="V23" s="283"/>
      <c r="W23" s="268"/>
      <c r="X23" s="271" t="str">
        <f>三菜!G33</f>
        <v>紅蘿蔔絲 　　　　1Kg</v>
      </c>
      <c r="Y23" s="271"/>
      <c r="Z23" s="271"/>
      <c r="AA23" s="271"/>
      <c r="AB23" s="271"/>
      <c r="AC23" s="272"/>
      <c r="AD23" s="268"/>
      <c r="AE23" s="271" t="str">
        <f>三菜!G42</f>
        <v>薑絲 　　　　　0.2Kg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>
        <f>三菜!G16</f>
        <v>0</v>
      </c>
      <c r="K24" s="284"/>
      <c r="L24" s="284"/>
      <c r="M24" s="284"/>
      <c r="N24" s="284"/>
      <c r="O24" s="285"/>
      <c r="P24" s="268"/>
      <c r="Q24" s="282">
        <f>三菜!G25</f>
        <v>0</v>
      </c>
      <c r="R24" s="282"/>
      <c r="S24" s="282"/>
      <c r="T24" s="282"/>
      <c r="U24" s="282"/>
      <c r="V24" s="283"/>
      <c r="W24" s="268"/>
      <c r="X24" s="271" t="str">
        <f>三菜!G34</f>
        <v>蒜末 　　　　　0.1Kg</v>
      </c>
      <c r="Y24" s="271"/>
      <c r="Z24" s="271"/>
      <c r="AA24" s="271"/>
      <c r="AB24" s="271"/>
      <c r="AC24" s="272"/>
      <c r="AD24" s="268"/>
      <c r="AE24" s="271">
        <f>三菜!G43</f>
        <v>0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>
        <f>三菜!G26</f>
        <v>0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3" t="s">
        <v>65</v>
      </c>
      <c r="B28" s="267" t="str">
        <f>TRIM(三菜!H4)</f>
        <v>筍子湯</v>
      </c>
      <c r="C28" s="275" t="str">
        <f>三菜!H5</f>
        <v>鮮筍絲 　　　　8.5Kg</v>
      </c>
      <c r="D28" s="275"/>
      <c r="E28" s="275"/>
      <c r="F28" s="275"/>
      <c r="G28" s="275"/>
      <c r="H28" s="290"/>
      <c r="I28" s="369" t="str">
        <f>TRIM(三菜!H13)</f>
        <v>南瓜湯</v>
      </c>
      <c r="J28" s="290" t="str">
        <f>三菜!H14</f>
        <v>南瓜片 　　　　　10Kg</v>
      </c>
      <c r="K28" s="302"/>
      <c r="L28" s="302"/>
      <c r="M28" s="302"/>
      <c r="N28" s="302"/>
      <c r="O28" s="303"/>
      <c r="P28" s="267" t="str">
        <f>TRIM(三菜!H22)</f>
        <v/>
      </c>
      <c r="Q28" s="275">
        <f>三菜!H23</f>
        <v>0</v>
      </c>
      <c r="R28" s="275"/>
      <c r="S28" s="275"/>
      <c r="T28" s="275"/>
      <c r="U28" s="275"/>
      <c r="V28" s="276"/>
      <c r="W28" s="267" t="str">
        <f>TRIM(三菜!H31)</f>
        <v>紫菜蛋花湯</v>
      </c>
      <c r="X28" s="275" t="str">
        <f>三菜!H32</f>
        <v>蛋(10粒/盒/約0.6k) 3盒</v>
      </c>
      <c r="Y28" s="275"/>
      <c r="Z28" s="275"/>
      <c r="AA28" s="275"/>
      <c r="AB28" s="275"/>
      <c r="AC28" s="276"/>
      <c r="AD28" s="267" t="str">
        <f>TRIM(三菜!H40)</f>
        <v>綠豆湯(提早送)</v>
      </c>
      <c r="AE28" s="275" t="str">
        <f>三菜!H41</f>
        <v>綠豆 　　　　　　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4"/>
      <c r="B29" s="268"/>
      <c r="C29" s="271" t="str">
        <f>三菜!H6</f>
        <v>豬大骨*溫 　　　　2Kg</v>
      </c>
      <c r="D29" s="271"/>
      <c r="E29" s="271"/>
      <c r="F29" s="271"/>
      <c r="G29" s="271"/>
      <c r="H29" s="281"/>
      <c r="I29" s="370"/>
      <c r="J29" s="281" t="str">
        <f>三菜!H15</f>
        <v>豬大骨*溫 　　　　2Kg</v>
      </c>
      <c r="K29" s="284"/>
      <c r="L29" s="284"/>
      <c r="M29" s="284"/>
      <c r="N29" s="284"/>
      <c r="O29" s="285"/>
      <c r="P29" s="268"/>
      <c r="Q29" s="306">
        <f>三菜!H24</f>
        <v>0</v>
      </c>
      <c r="R29" s="306"/>
      <c r="S29" s="306"/>
      <c r="T29" s="306"/>
      <c r="U29" s="306"/>
      <c r="V29" s="307"/>
      <c r="W29" s="268"/>
      <c r="X29" s="271" t="str">
        <f>三菜!H33</f>
        <v>紫菜片 　　　　0.2Kg</v>
      </c>
      <c r="Y29" s="271"/>
      <c r="Z29" s="271"/>
      <c r="AA29" s="271"/>
      <c r="AB29" s="271"/>
      <c r="AC29" s="272"/>
      <c r="AD29" s="268"/>
      <c r="AE29" s="271">
        <f>三菜!H42</f>
        <v>0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4"/>
      <c r="B30" s="268"/>
      <c r="C30" s="271">
        <f>三菜!H7</f>
        <v>0</v>
      </c>
      <c r="D30" s="271"/>
      <c r="E30" s="271"/>
      <c r="F30" s="271"/>
      <c r="G30" s="271"/>
      <c r="H30" s="281"/>
      <c r="I30" s="370"/>
      <c r="J30" s="281">
        <f>三菜!H16</f>
        <v>0</v>
      </c>
      <c r="K30" s="284"/>
      <c r="L30" s="284"/>
      <c r="M30" s="284"/>
      <c r="N30" s="284"/>
      <c r="O30" s="285"/>
      <c r="P30" s="268"/>
      <c r="Q30" s="271">
        <f>三菜!H25</f>
        <v>0</v>
      </c>
      <c r="R30" s="271"/>
      <c r="S30" s="271"/>
      <c r="T30" s="271"/>
      <c r="U30" s="271"/>
      <c r="V30" s="272"/>
      <c r="W30" s="268"/>
      <c r="X30" s="271" t="str">
        <f>三菜!H34</f>
        <v>青蔥珠 　　　　0.1Kg</v>
      </c>
      <c r="Y30" s="271"/>
      <c r="Z30" s="271"/>
      <c r="AA30" s="271"/>
      <c r="AB30" s="271"/>
      <c r="AC30" s="272"/>
      <c r="AD30" s="268"/>
      <c r="AE30" s="271">
        <f>三菜!H43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>
        <f>三菜!H17</f>
        <v>0</v>
      </c>
      <c r="K31" s="284"/>
      <c r="L31" s="284"/>
      <c r="M31" s="284"/>
      <c r="N31" s="284"/>
      <c r="O31" s="285"/>
      <c r="P31" s="268"/>
      <c r="Q31" s="278">
        <f>三菜!H26</f>
        <v>0</v>
      </c>
      <c r="R31" s="278"/>
      <c r="S31" s="278"/>
      <c r="T31" s="278"/>
      <c r="U31" s="278"/>
      <c r="V31" s="279"/>
      <c r="W31" s="268"/>
      <c r="X31" s="271">
        <f>三菜!H35</f>
        <v>0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>
        <f>三菜!H36</f>
        <v>0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>
        <f>三菜!H37</f>
        <v>0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1" t="s">
        <v>66</v>
      </c>
      <c r="B35" s="292"/>
      <c r="C35" s="295">
        <f>三菜!I4</f>
        <v>0</v>
      </c>
      <c r="D35" s="296"/>
      <c r="E35" s="296"/>
      <c r="F35" s="296"/>
      <c r="G35" s="296"/>
      <c r="H35" s="297"/>
      <c r="I35" s="77"/>
      <c r="J35" s="296" t="str">
        <f>三菜!I13</f>
        <v>李子(三粒)</v>
      </c>
      <c r="K35" s="296"/>
      <c r="L35" s="296"/>
      <c r="M35" s="296"/>
      <c r="N35" s="296"/>
      <c r="O35" s="297"/>
      <c r="P35" s="77"/>
      <c r="Q35" s="296">
        <f>三菜!I22</f>
        <v>0</v>
      </c>
      <c r="R35" s="296"/>
      <c r="S35" s="296"/>
      <c r="T35" s="296"/>
      <c r="U35" s="296"/>
      <c r="V35" s="297"/>
      <c r="W35" s="78"/>
      <c r="X35" s="310" t="str">
        <f>三菜!I31</f>
        <v>葡萄(三粒)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5" t="str">
        <f>三菜!B1</f>
        <v>D03-6 嘉義縣六腳鄉六嘉國中 107學年度第2學期第18週午餐午餐食譜設計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8"/>
      <c r="B3" s="215" t="str">
        <f>TRIM(三菜!B4)</f>
        <v>6</v>
      </c>
      <c r="C3" s="185" t="s">
        <v>10</v>
      </c>
      <c r="D3" s="185" t="str">
        <f>TRIM(三菜!B6)</f>
        <v>10</v>
      </c>
      <c r="E3" s="185" t="s">
        <v>117</v>
      </c>
      <c r="F3" s="386" t="str">
        <f>TRIM(三菜!B8)</f>
        <v>星期一</v>
      </c>
      <c r="G3" s="387"/>
      <c r="H3" s="215" t="str">
        <f>TRIM(三菜!B13)</f>
        <v>6</v>
      </c>
      <c r="I3" s="185" t="s">
        <v>10</v>
      </c>
      <c r="J3" s="185" t="str">
        <f>TRIM(三菜!B15)</f>
        <v>11</v>
      </c>
      <c r="K3" s="185" t="s">
        <v>117</v>
      </c>
      <c r="L3" s="386" t="str">
        <f>TRIM(三菜!B17)</f>
        <v>星期二</v>
      </c>
      <c r="M3" s="387"/>
      <c r="N3" s="215" t="str">
        <f>TRIM(三菜!B22)</f>
        <v>6</v>
      </c>
      <c r="O3" s="185" t="s">
        <v>10</v>
      </c>
      <c r="P3" s="185" t="str">
        <f>TRIM(三菜!B24)</f>
        <v>12</v>
      </c>
      <c r="Q3" s="185" t="s">
        <v>117</v>
      </c>
      <c r="R3" s="386" t="str">
        <f>TRIM(三菜!B26)</f>
        <v>星期三</v>
      </c>
      <c r="S3" s="387"/>
      <c r="T3" s="215" t="str">
        <f>TRIM(三菜!B31)</f>
        <v>6</v>
      </c>
      <c r="U3" s="185" t="s">
        <v>10</v>
      </c>
      <c r="V3" s="185" t="str">
        <f>TRIM(三菜!B33)</f>
        <v>13</v>
      </c>
      <c r="W3" s="185" t="s">
        <v>117</v>
      </c>
      <c r="X3" s="386" t="str">
        <f>TRIM(三菜!B35)</f>
        <v>星期四</v>
      </c>
      <c r="Y3" s="387"/>
      <c r="Z3" s="215" t="str">
        <f>TRIM(三菜!B40)</f>
        <v>6</v>
      </c>
      <c r="AA3" s="185" t="s">
        <v>10</v>
      </c>
      <c r="AB3" s="185" t="str">
        <f>TRIM(三菜!B42)</f>
        <v>14</v>
      </c>
      <c r="AC3" s="185" t="s">
        <v>117</v>
      </c>
      <c r="AD3" s="386" t="str">
        <f>TRIM(三菜!B44)</f>
        <v>星期五</v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59"/>
      <c r="B4" s="70" t="s">
        <v>25</v>
      </c>
      <c r="C4" s="330" t="str">
        <f>TRIM(三菜!B12)</f>
        <v>256</v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256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>256</v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173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>173</v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59"/>
      <c r="B5" s="71" t="s">
        <v>107</v>
      </c>
      <c r="C5" s="330" t="str">
        <f>TRIM(三菜!D4)</f>
        <v>白米飯</v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>白米飯</v>
      </c>
      <c r="P5" s="244"/>
      <c r="Q5" s="244"/>
      <c r="R5" s="244"/>
      <c r="S5" s="245"/>
      <c r="T5" s="71" t="s">
        <v>112</v>
      </c>
      <c r="U5" s="330" t="str">
        <f>TRIM(三菜!D31)</f>
        <v>白米飯(三年級今日開始不用餐)</v>
      </c>
      <c r="V5" s="244"/>
      <c r="W5" s="244"/>
      <c r="X5" s="244"/>
      <c r="Y5" s="245"/>
      <c r="Z5" s="71" t="s">
        <v>114</v>
      </c>
      <c r="AA5" s="330" t="str">
        <f>TRIM(三菜!D40)</f>
        <v>白米飯</v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4" t="s">
        <v>3</v>
      </c>
      <c r="B7" s="376" t="str">
        <f>TRIM(三菜!E4)</f>
        <v>左宗棠雞</v>
      </c>
      <c r="C7" s="290" t="str">
        <f>三菜!E5</f>
        <v>雞腿丁*鹽 　　　20Kg</v>
      </c>
      <c r="D7" s="302"/>
      <c r="E7" s="329"/>
      <c r="F7" s="118"/>
      <c r="G7" s="205" t="s">
        <v>118</v>
      </c>
      <c r="H7" s="376" t="str">
        <f>TRIM(三菜!E13)</f>
        <v>香滷豬腳</v>
      </c>
      <c r="I7" s="290" t="str">
        <f>三菜!E14</f>
        <v>豬腳丁*溫 　　　16Kg</v>
      </c>
      <c r="J7" s="302"/>
      <c r="K7" s="329"/>
      <c r="L7" s="118"/>
      <c r="M7" s="205" t="s">
        <v>118</v>
      </c>
      <c r="N7" s="376" t="str">
        <f>TRIM(三菜!E22)</f>
        <v>香菇肉羹飯</v>
      </c>
      <c r="O7" s="290" t="str">
        <f>三菜!E23</f>
        <v>高麗菜(切片) 　13.5Kg</v>
      </c>
      <c r="P7" s="302"/>
      <c r="Q7" s="329"/>
      <c r="R7" s="118"/>
      <c r="S7" s="205" t="s">
        <v>118</v>
      </c>
      <c r="T7" s="376" t="str">
        <f>TRIM(三菜!E31)</f>
        <v>清蒸魚片</v>
      </c>
      <c r="U7" s="290" t="str">
        <f>三菜!E32</f>
        <v>*油甘魚片(CAS) 183片</v>
      </c>
      <c r="V7" s="302"/>
      <c r="W7" s="329"/>
      <c r="X7" s="118"/>
      <c r="Y7" s="205" t="s">
        <v>118</v>
      </c>
      <c r="Z7" s="376" t="str">
        <f>TRIM(三菜!E40)</f>
        <v>香滷三節翅</v>
      </c>
      <c r="AA7" s="290" t="str">
        <f>三菜!E41</f>
        <v>三節翅**CAS 　　183支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4"/>
      <c r="B8" s="374"/>
      <c r="C8" s="281" t="str">
        <f>三菜!E6</f>
        <v>洋蔥片 　　　　　5Kg</v>
      </c>
      <c r="D8" s="284"/>
      <c r="E8" s="317"/>
      <c r="F8" s="106"/>
      <c r="G8" s="205" t="s">
        <v>118</v>
      </c>
      <c r="H8" s="374"/>
      <c r="I8" s="281" t="str">
        <f>三菜!E15</f>
        <v>筍乾 　　　　　　8Kg</v>
      </c>
      <c r="J8" s="284"/>
      <c r="K8" s="317"/>
      <c r="L8" s="106"/>
      <c r="M8" s="205" t="s">
        <v>118</v>
      </c>
      <c r="N8" s="374"/>
      <c r="O8" s="281" t="str">
        <f>三菜!E24</f>
        <v>肉羹條 　　　　　8Kg</v>
      </c>
      <c r="P8" s="284"/>
      <c r="Q8" s="317"/>
      <c r="R8" s="106"/>
      <c r="S8" s="205" t="s">
        <v>118</v>
      </c>
      <c r="T8" s="374"/>
      <c r="U8" s="281" t="str">
        <f>三菜!E37</f>
        <v>綠豆 　　　　　　4Kg</v>
      </c>
      <c r="V8" s="284"/>
      <c r="W8" s="317"/>
      <c r="X8" s="106"/>
      <c r="Y8" s="205" t="s">
        <v>118</v>
      </c>
      <c r="Z8" s="374"/>
      <c r="AA8" s="281" t="str">
        <f>三菜!E42</f>
        <v>薑片 　　　　　0.2Kg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4"/>
      <c r="B9" s="374"/>
      <c r="C9" s="281" t="str">
        <f>三菜!E7</f>
        <v>紅蘿蔔片 　　　　2Kg</v>
      </c>
      <c r="D9" s="284"/>
      <c r="E9" s="317"/>
      <c r="F9" s="106"/>
      <c r="G9" s="205" t="s">
        <v>118</v>
      </c>
      <c r="H9" s="374"/>
      <c r="I9" s="281" t="str">
        <f>三菜!E16</f>
        <v>素皮絲中丁*濕 　2.5Kg</v>
      </c>
      <c r="J9" s="284"/>
      <c r="K9" s="317"/>
      <c r="L9" s="106"/>
      <c r="M9" s="205" t="s">
        <v>118</v>
      </c>
      <c r="N9" s="374"/>
      <c r="O9" s="281" t="str">
        <f>三菜!E25</f>
        <v>蛋(10粒/盒/約0.6k) 5盒</v>
      </c>
      <c r="P9" s="284"/>
      <c r="Q9" s="317"/>
      <c r="R9" s="106"/>
      <c r="S9" s="205" t="s">
        <v>118</v>
      </c>
      <c r="T9" s="374"/>
      <c r="U9" s="281" t="str">
        <f>三菜!E33</f>
        <v>薑絲 　　　　　0.2Kg</v>
      </c>
      <c r="V9" s="284"/>
      <c r="W9" s="317"/>
      <c r="X9" s="106"/>
      <c r="Y9" s="205" t="s">
        <v>118</v>
      </c>
      <c r="Z9" s="374"/>
      <c r="AA9" s="281">
        <f>三菜!E43</f>
        <v>0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4"/>
      <c r="B10" s="374"/>
      <c r="C10" s="281" t="str">
        <f>三菜!E8</f>
        <v>蒜末 　　　　　0.2Kg</v>
      </c>
      <c r="D10" s="284"/>
      <c r="E10" s="317"/>
      <c r="F10" s="118"/>
      <c r="G10" s="205" t="s">
        <v>118</v>
      </c>
      <c r="H10" s="374"/>
      <c r="I10" s="281">
        <f>三菜!E17</f>
        <v>0</v>
      </c>
      <c r="J10" s="284"/>
      <c r="K10" s="317"/>
      <c r="L10" s="118"/>
      <c r="M10" s="205" t="s">
        <v>118</v>
      </c>
      <c r="N10" s="374"/>
      <c r="O10" s="281" t="str">
        <f>三菜!E26</f>
        <v>鮮筍粗絲 　　　　4Kg</v>
      </c>
      <c r="P10" s="284"/>
      <c r="Q10" s="317"/>
      <c r="R10" s="118"/>
      <c r="S10" s="205" t="s">
        <v>118</v>
      </c>
      <c r="T10" s="374"/>
      <c r="U10" s="281">
        <f>三菜!E35</f>
        <v>0</v>
      </c>
      <c r="V10" s="284"/>
      <c r="W10" s="317"/>
      <c r="X10" s="118"/>
      <c r="Y10" s="205" t="s">
        <v>118</v>
      </c>
      <c r="Z10" s="374"/>
      <c r="AA10" s="281">
        <f>三菜!E44</f>
        <v>0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>
        <f>三菜!E18</f>
        <v>0</v>
      </c>
      <c r="J11" s="284"/>
      <c r="K11" s="317"/>
      <c r="L11" s="106"/>
      <c r="M11" s="205" t="s">
        <v>118</v>
      </c>
      <c r="N11" s="374"/>
      <c r="O11" s="281" t="str">
        <f>三菜!E27</f>
        <v>紅蘿蔔絲 　　　　2Kg</v>
      </c>
      <c r="P11" s="284"/>
      <c r="Q11" s="317"/>
      <c r="R11" s="106"/>
      <c r="S11" s="205" t="s">
        <v>118</v>
      </c>
      <c r="T11" s="374"/>
      <c r="U11" s="281" t="str">
        <f>三菜!E36</f>
        <v>提早送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 t="str">
        <f>三菜!E28</f>
        <v>木耳絲 　　　　0.8Kg</v>
      </c>
      <c r="P12" s="284"/>
      <c r="Q12" s="317"/>
      <c r="R12" s="106"/>
      <c r="S12" s="205" t="s">
        <v>118</v>
      </c>
      <c r="T12" s="374"/>
      <c r="U12" s="281" t="e">
        <f>三菜!#REF!</f>
        <v>#REF!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 t="str">
        <f>三菜!E29</f>
        <v>乾香菇絲 　　　0.1Kg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3" t="s">
        <v>4</v>
      </c>
      <c r="B15" s="373" t="str">
        <f>TRIM(三菜!F4)</f>
        <v>香滷貢丸</v>
      </c>
      <c r="C15" s="290" t="str">
        <f>三菜!F5</f>
        <v>貢丸(中27) 　　266個</v>
      </c>
      <c r="D15" s="302"/>
      <c r="E15" s="329"/>
      <c r="F15" s="104"/>
      <c r="G15" s="207" t="s">
        <v>118</v>
      </c>
      <c r="H15" s="373" t="str">
        <f>TRIM(三菜!F13)</f>
        <v>干片培根鮮蔬</v>
      </c>
      <c r="I15" s="290" t="str">
        <f>三菜!F14</f>
        <v>豆芽菜 　　　　　12Kg</v>
      </c>
      <c r="J15" s="302"/>
      <c r="K15" s="329"/>
      <c r="L15" s="104"/>
      <c r="M15" s="207" t="s">
        <v>118</v>
      </c>
      <c r="N15" s="373" t="str">
        <f>TRIM(三菜!F22)</f>
        <v>油膏水餃(4粒/份)</v>
      </c>
      <c r="O15" s="290" t="str">
        <f>三菜!F23</f>
        <v>熟水餃(奇巧) 　1064粒</v>
      </c>
      <c r="P15" s="302"/>
      <c r="Q15" s="329"/>
      <c r="R15" s="104"/>
      <c r="S15" s="207" t="s">
        <v>118</v>
      </c>
      <c r="T15" s="373" t="str">
        <f>TRIM(三菜!F31)</f>
        <v>偽蟹黃豆腐</v>
      </c>
      <c r="U15" s="290" t="str">
        <f>三菜!F32</f>
        <v>蛋黃(粒) 　　　　18個</v>
      </c>
      <c r="V15" s="302"/>
      <c r="W15" s="329"/>
      <c r="X15" s="104"/>
      <c r="Y15" s="207" t="s">
        <v>118</v>
      </c>
      <c r="Z15" s="373" t="str">
        <f>TRIM(三菜!F40)</f>
        <v>繽紛滑蛋</v>
      </c>
      <c r="AA15" s="290" t="str">
        <f>三菜!F41</f>
        <v>蛋(10粒/盒/約0.6k) 13盒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4"/>
      <c r="B16" s="374"/>
      <c r="C16" s="281">
        <f>三菜!F6</f>
        <v>0</v>
      </c>
      <c r="D16" s="284"/>
      <c r="E16" s="317"/>
      <c r="F16" s="120"/>
      <c r="G16" s="205" t="s">
        <v>118</v>
      </c>
      <c r="H16" s="374"/>
      <c r="I16" s="281" t="str">
        <f>三菜!F15</f>
        <v>豆干片 　　　　　3Kg</v>
      </c>
      <c r="J16" s="284"/>
      <c r="K16" s="317"/>
      <c r="L16" s="120"/>
      <c r="M16" s="205" t="s">
        <v>118</v>
      </c>
      <c r="N16" s="374"/>
      <c r="O16" s="281" t="str">
        <f>三菜!F24</f>
        <v>醬油膏(6K) 　　　0桶</v>
      </c>
      <c r="P16" s="284"/>
      <c r="Q16" s="317"/>
      <c r="R16" s="106"/>
      <c r="S16" s="205" t="s">
        <v>118</v>
      </c>
      <c r="T16" s="374"/>
      <c r="U16" s="281" t="str">
        <f>三菜!F33</f>
        <v>南瓜小丁 　　　　4Kg</v>
      </c>
      <c r="V16" s="284"/>
      <c r="W16" s="317"/>
      <c r="X16" s="106"/>
      <c r="Y16" s="205" t="s">
        <v>118</v>
      </c>
      <c r="Z16" s="374"/>
      <c r="AA16" s="281" t="str">
        <f>三菜!F42</f>
        <v>三色豆 　　　　　7Kg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4"/>
      <c r="B17" s="374"/>
      <c r="C17" s="281">
        <f>三菜!F7</f>
        <v>0</v>
      </c>
      <c r="D17" s="284"/>
      <c r="E17" s="317"/>
      <c r="F17" s="120"/>
      <c r="G17" s="205" t="s">
        <v>118</v>
      </c>
      <c r="H17" s="374"/>
      <c r="I17" s="281" t="str">
        <f>三菜!F16</f>
        <v>碎培根 　　　　　3Kg</v>
      </c>
      <c r="J17" s="284"/>
      <c r="K17" s="317"/>
      <c r="L17" s="120"/>
      <c r="M17" s="205" t="s">
        <v>118</v>
      </c>
      <c r="N17" s="374"/>
      <c r="O17" s="281">
        <f>三菜!F25</f>
        <v>0</v>
      </c>
      <c r="P17" s="284"/>
      <c r="Q17" s="317"/>
      <c r="R17" s="106"/>
      <c r="S17" s="205" t="s">
        <v>118</v>
      </c>
      <c r="T17" s="374"/>
      <c r="U17" s="281" t="str">
        <f>三菜!F34</f>
        <v>豆腐中丁*7K 　　　2板</v>
      </c>
      <c r="V17" s="284"/>
      <c r="W17" s="317"/>
      <c r="X17" s="106"/>
      <c r="Y17" s="205" t="s">
        <v>118</v>
      </c>
      <c r="Z17" s="374"/>
      <c r="AA17" s="281">
        <f>三菜!F43</f>
        <v>0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4"/>
      <c r="B18" s="374"/>
      <c r="C18" s="281">
        <f>三菜!F8</f>
        <v>0</v>
      </c>
      <c r="D18" s="284"/>
      <c r="E18" s="317"/>
      <c r="F18" s="120"/>
      <c r="G18" s="205" t="s">
        <v>118</v>
      </c>
      <c r="H18" s="374"/>
      <c r="I18" s="281" t="str">
        <f>三菜!F17</f>
        <v>紅蘿蔔絲 　　　　2Kg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 t="str">
        <f>三菜!F35</f>
        <v>三色豆 　　　　　1Kg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4"/>
      <c r="B19" s="374"/>
      <c r="C19" s="281">
        <f>三菜!F9</f>
        <v>0</v>
      </c>
      <c r="D19" s="284"/>
      <c r="E19" s="317"/>
      <c r="F19" s="120"/>
      <c r="G19" s="205">
        <f>E19*F19</f>
        <v>0</v>
      </c>
      <c r="H19" s="374"/>
      <c r="I19" s="281" t="str">
        <f>三菜!F18</f>
        <v>蒜末 　　　　　0.2Kg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>
        <f>三菜!F36</f>
        <v>0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3" t="s">
        <v>64</v>
      </c>
      <c r="B23" s="373" t="str">
        <f>TRIM(三菜!G4)</f>
        <v>炒小白菜</v>
      </c>
      <c r="C23" s="290" t="str">
        <f>三菜!G5</f>
        <v>小白菜(切) 　　　20Kg</v>
      </c>
      <c r="D23" s="302"/>
      <c r="E23" s="329"/>
      <c r="F23" s="119"/>
      <c r="G23" s="205" t="s">
        <v>118</v>
      </c>
      <c r="H23" s="373" t="str">
        <f>TRIM(三菜!G13)</f>
        <v>炒油菜</v>
      </c>
      <c r="I23" s="290" t="str">
        <f>三菜!G14</f>
        <v>油菜(切) 　　　　20Kg</v>
      </c>
      <c r="J23" s="302"/>
      <c r="K23" s="329"/>
      <c r="L23" s="119"/>
      <c r="M23" s="205" t="s">
        <v>118</v>
      </c>
      <c r="N23" s="373" t="str">
        <f>TRIM(三菜!G22)</f>
        <v/>
      </c>
      <c r="O23" s="290">
        <f>三菜!G23</f>
        <v>0</v>
      </c>
      <c r="P23" s="302"/>
      <c r="Q23" s="329"/>
      <c r="R23" s="119"/>
      <c r="S23" s="205" t="s">
        <v>118</v>
      </c>
      <c r="T23" s="373" t="str">
        <f>TRIM(三菜!G31)</f>
        <v>鐵板銀芽</v>
      </c>
      <c r="U23" s="290" t="str">
        <f>三菜!G32</f>
        <v>豆芽菜 　　　　　13Kg</v>
      </c>
      <c r="V23" s="302"/>
      <c r="W23" s="329"/>
      <c r="X23" s="104"/>
      <c r="Y23" s="205" t="s">
        <v>118</v>
      </c>
      <c r="Z23" s="373" t="str">
        <f>TRIM(三菜!G40)</f>
        <v>炒青江菜</v>
      </c>
      <c r="AA23" s="290" t="str">
        <f>三菜!G41</f>
        <v>青江菜(切) 　　　14Kg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4"/>
      <c r="B24" s="374"/>
      <c r="C24" s="281" t="str">
        <f>三菜!G6</f>
        <v>薑絲 　　　　　0.2Kg</v>
      </c>
      <c r="D24" s="284"/>
      <c r="E24" s="317"/>
      <c r="F24" s="120"/>
      <c r="G24" s="205" t="s">
        <v>118</v>
      </c>
      <c r="H24" s="374"/>
      <c r="I24" s="281" t="str">
        <f>三菜!G15</f>
        <v>蒜末 　　　　　0.2Kg</v>
      </c>
      <c r="J24" s="284"/>
      <c r="K24" s="317"/>
      <c r="L24" s="106"/>
      <c r="M24" s="205" t="s">
        <v>118</v>
      </c>
      <c r="N24" s="374"/>
      <c r="O24" s="281">
        <f>三菜!G24</f>
        <v>0</v>
      </c>
      <c r="P24" s="284"/>
      <c r="Q24" s="317"/>
      <c r="R24" s="106"/>
      <c r="S24" s="205" t="s">
        <v>118</v>
      </c>
      <c r="T24" s="374"/>
      <c r="U24" s="281" t="str">
        <f>三菜!G33</f>
        <v>紅蘿蔔絲 　　　　1Kg</v>
      </c>
      <c r="V24" s="284"/>
      <c r="W24" s="317"/>
      <c r="X24" s="106"/>
      <c r="Y24" s="205" t="s">
        <v>118</v>
      </c>
      <c r="Z24" s="374"/>
      <c r="AA24" s="281" t="str">
        <f>三菜!G42</f>
        <v>薑絲 　　　　　0.2Kg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>
        <f>三菜!G16</f>
        <v>0</v>
      </c>
      <c r="J25" s="284"/>
      <c r="K25" s="317"/>
      <c r="L25" s="106"/>
      <c r="M25" s="205">
        <f>K25*L25</f>
        <v>0</v>
      </c>
      <c r="N25" s="374"/>
      <c r="O25" s="281">
        <f>三菜!G25</f>
        <v>0</v>
      </c>
      <c r="P25" s="284"/>
      <c r="Q25" s="317"/>
      <c r="R25" s="106"/>
      <c r="S25" s="205">
        <f>Q25*R25</f>
        <v>0</v>
      </c>
      <c r="T25" s="374"/>
      <c r="U25" s="281" t="str">
        <f>三菜!G34</f>
        <v>蒜末 　　　　　0.1Kg</v>
      </c>
      <c r="V25" s="284"/>
      <c r="W25" s="317"/>
      <c r="X25" s="106"/>
      <c r="Y25" s="205">
        <f>W25*X25</f>
        <v>0</v>
      </c>
      <c r="Z25" s="374"/>
      <c r="AA25" s="281">
        <f>三菜!G43</f>
        <v>0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>
        <f>三菜!G26</f>
        <v>0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 t="str">
        <f>三菜!G19</f>
        <v>六嘉中</v>
      </c>
      <c r="J28" s="300"/>
      <c r="K28" s="318"/>
      <c r="L28" s="122"/>
      <c r="M28" s="206">
        <f>K28*L28</f>
        <v>0</v>
      </c>
      <c r="N28" s="375"/>
      <c r="O28" s="299" t="str">
        <f>三菜!G28</f>
        <v>六嘉中</v>
      </c>
      <c r="P28" s="300"/>
      <c r="Q28" s="318"/>
      <c r="R28" s="122"/>
      <c r="S28" s="206">
        <f>Q28*R28</f>
        <v>0</v>
      </c>
      <c r="T28" s="375"/>
      <c r="U28" s="299" t="str">
        <f>三菜!G37</f>
        <v>六嘉中</v>
      </c>
      <c r="V28" s="300"/>
      <c r="W28" s="318"/>
      <c r="X28" s="122"/>
      <c r="Y28" s="206">
        <f>W28*X28</f>
        <v>0</v>
      </c>
      <c r="Z28" s="375"/>
      <c r="AA28" s="299" t="str">
        <f>三菜!G46</f>
        <v>六嘉中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3" t="s">
        <v>65</v>
      </c>
      <c r="B29" s="373" t="str">
        <f>TRIM(三菜!H4)</f>
        <v>筍子湯</v>
      </c>
      <c r="C29" s="290" t="str">
        <f>三菜!H5</f>
        <v>鮮筍絲 　　　　8.5Kg</v>
      </c>
      <c r="D29" s="302"/>
      <c r="E29" s="329"/>
      <c r="F29" s="104"/>
      <c r="G29" s="207" t="s">
        <v>118</v>
      </c>
      <c r="H29" s="373" t="str">
        <f>TRIM(三菜!H13)</f>
        <v>南瓜湯</v>
      </c>
      <c r="I29" s="290" t="str">
        <f>三菜!H14</f>
        <v>南瓜片 　　　　　10Kg</v>
      </c>
      <c r="J29" s="302"/>
      <c r="K29" s="329"/>
      <c r="L29" s="104"/>
      <c r="M29" s="207" t="s">
        <v>118</v>
      </c>
      <c r="N29" s="373" t="str">
        <f>TRIM(三菜!H22)</f>
        <v/>
      </c>
      <c r="O29" s="290">
        <f>三菜!H23</f>
        <v>0</v>
      </c>
      <c r="P29" s="302"/>
      <c r="Q29" s="329"/>
      <c r="R29" s="104"/>
      <c r="S29" s="207" t="s">
        <v>118</v>
      </c>
      <c r="T29" s="373" t="str">
        <f>TRIM(三菜!H31)</f>
        <v>紫菜蛋花湯</v>
      </c>
      <c r="U29" s="290" t="str">
        <f>三菜!H32</f>
        <v>蛋(10粒/盒/約0.6k) 3盒</v>
      </c>
      <c r="V29" s="302"/>
      <c r="W29" s="329"/>
      <c r="X29" s="104"/>
      <c r="Y29" s="207" t="s">
        <v>118</v>
      </c>
      <c r="Z29" s="373" t="str">
        <f>TRIM(三菜!H40)</f>
        <v>綠豆湯(提早送)</v>
      </c>
      <c r="AA29" s="290" t="str">
        <f>三菜!H41</f>
        <v>綠豆 　　　　　　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4"/>
      <c r="B30" s="374"/>
      <c r="C30" s="281" t="str">
        <f>三菜!H6</f>
        <v>豬大骨*溫 　　　　2Kg</v>
      </c>
      <c r="D30" s="284"/>
      <c r="E30" s="317"/>
      <c r="F30" s="106"/>
      <c r="G30" s="205" t="s">
        <v>118</v>
      </c>
      <c r="H30" s="374"/>
      <c r="I30" s="281" t="str">
        <f>三菜!H15</f>
        <v>豬大骨*溫 　　　　2Kg</v>
      </c>
      <c r="J30" s="284"/>
      <c r="K30" s="317"/>
      <c r="L30" s="106"/>
      <c r="M30" s="205" t="s">
        <v>118</v>
      </c>
      <c r="N30" s="374"/>
      <c r="O30" s="281">
        <f>三菜!H24</f>
        <v>0</v>
      </c>
      <c r="P30" s="284"/>
      <c r="Q30" s="317"/>
      <c r="R30" s="106"/>
      <c r="S30" s="205" t="s">
        <v>118</v>
      </c>
      <c r="T30" s="374"/>
      <c r="U30" s="281" t="str">
        <f>三菜!H33</f>
        <v>紫菜片 　　　　0.2Kg</v>
      </c>
      <c r="V30" s="284"/>
      <c r="W30" s="317"/>
      <c r="X30" s="106"/>
      <c r="Y30" s="205" t="s">
        <v>118</v>
      </c>
      <c r="Z30" s="374"/>
      <c r="AA30" s="281">
        <f>三菜!H42</f>
        <v>0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4"/>
      <c r="B31" s="374"/>
      <c r="C31" s="281">
        <f>三菜!H7</f>
        <v>0</v>
      </c>
      <c r="D31" s="284"/>
      <c r="E31" s="317"/>
      <c r="F31" s="106"/>
      <c r="G31" s="205" t="s">
        <v>118</v>
      </c>
      <c r="H31" s="374"/>
      <c r="I31" s="281">
        <f>三菜!H16</f>
        <v>0</v>
      </c>
      <c r="J31" s="284"/>
      <c r="K31" s="317"/>
      <c r="L31" s="106"/>
      <c r="M31" s="205" t="s">
        <v>118</v>
      </c>
      <c r="N31" s="374"/>
      <c r="O31" s="281">
        <f>三菜!H25</f>
        <v>0</v>
      </c>
      <c r="P31" s="284"/>
      <c r="Q31" s="317"/>
      <c r="R31" s="106"/>
      <c r="S31" s="205" t="s">
        <v>118</v>
      </c>
      <c r="T31" s="374"/>
      <c r="U31" s="281" t="str">
        <f>三菜!H34</f>
        <v>青蔥珠 　　　　0.1Kg</v>
      </c>
      <c r="V31" s="284"/>
      <c r="W31" s="317"/>
      <c r="X31" s="106"/>
      <c r="Y31" s="205" t="s">
        <v>118</v>
      </c>
      <c r="Z31" s="374"/>
      <c r="AA31" s="281">
        <f>三菜!H43</f>
        <v>0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>
        <f>三菜!H17</f>
        <v>0</v>
      </c>
      <c r="J32" s="284"/>
      <c r="K32" s="317"/>
      <c r="L32" s="106"/>
      <c r="M32" s="205">
        <f>K32*L32</f>
        <v>0</v>
      </c>
      <c r="N32" s="374"/>
      <c r="O32" s="281">
        <f>三菜!H26</f>
        <v>0</v>
      </c>
      <c r="P32" s="284"/>
      <c r="Q32" s="317"/>
      <c r="R32" s="106"/>
      <c r="S32" s="205">
        <f>Q32*R32</f>
        <v>0</v>
      </c>
      <c r="T32" s="374"/>
      <c r="U32" s="281">
        <f>三菜!H35</f>
        <v>0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>
        <f>三菜!H36</f>
        <v>0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>
        <f>三菜!H37</f>
        <v>0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0">
        <f>三菜!I4</f>
        <v>0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李子(三粒)</v>
      </c>
      <c r="J36" s="391"/>
      <c r="K36" s="392"/>
      <c r="L36" s="96"/>
      <c r="M36" s="209">
        <f>K36*L36</f>
        <v>0</v>
      </c>
      <c r="N36" s="95" t="s">
        <v>119</v>
      </c>
      <c r="O36" s="390">
        <f>三菜!I22</f>
        <v>0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葡萄(三粒)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2019-06-03T06:11:36Z</dcterms:modified>
</cp:coreProperties>
</file>