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<sst xmlns="http://schemas.openxmlformats.org/spreadsheetml/2006/main" count="36" uniqueCount="33">
  <si>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102年10月份學校午餐費收支結算表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</si>
  <si>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</si>
  <si>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</si>
  <si>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</si>
  <si>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</si>
  <si>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</si>
  <si>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</si>
  <si>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</si>
  <si>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</si>
  <si>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</si>
  <si>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</si>
  <si>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680   元
二、應收午餐費
      學  生 132 人 (月繳)
      教職員 28 人 (月繳)
      其  他      人   (月繳)
      其  他      人   (月繳)
      工  友   2 人   (月繳)
      合  計 162 人
三、免收減收午餐費
       （1）全免及減收學生午餐費
             計  102  人          
       （2）全免工友午餐費
             計 0 人          
四、本月未繳午餐費
          計  2  人 1,360   元
        （附繳納午餐費情形統計表）
五、以前未繳午餐費
         計 0 人 0 元 
</t>
  </si>
  <si>
    <t>主  食</t>
  </si>
  <si>
    <t>本月午餐費</t>
  </si>
  <si>
    <t>副   食</t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</si>
  <si>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</si>
  <si>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</si>
  <si>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</si>
  <si>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</si>
  <si>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</si>
  <si>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</si>
  <si>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</si>
  <si>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</si>
  <si>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</si>
  <si>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</si>
  <si>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</si>
  <si>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</si>
  <si>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</si>
  <si>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</si>
  <si>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</si>
  <si>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</si>
  <si>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一、本月補助費收入包括下列各項：1、文財殿補助24480元。2、新寶珍捐助午餐費5000元。
二、本月補助費支出包括下列各項：</t>
  </si>
  <si>
    <t xml:space="preserve">製表                 出納                 會計                 執行秘書                 稽核  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</si>
</sst>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15" applyNumberFormat="1" applyFont="1" applyBorder="1" applyAlignment="1">
      <alignment horizontal="center" vertical="center"/>
    </xf>
    <xf numFmtId="176" fontId="4" fillId="0" borderId="2" xfId="15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10" fontId="4" fillId="0" borderId="2" xfId="17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9" fontId="4" fillId="0" borderId="2" xfId="17" applyFont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6" xfId="0" applyFont="1" applyBorder="1" applyAlignment="1">
      <alignment horizontal="left"/>
    </xf>
    <xf numFmtId="176" fontId="3" fillId="0" borderId="0" xfId="15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579;&#28113;&#22914;\&#21320;&#39184;\&#26126;&#32048;&#20998;&#39006;&#24115;\102&#23416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7">
        <row r="1">
          <cell r="A1" t="str">
            <v>   嘉義縣立六嘉國民中學</v>
          </cell>
        </row>
      </sheetData>
      <sheetData sheetId="8">
        <row r="4">
          <cell r="P4">
            <v>302416</v>
          </cell>
        </row>
        <row r="37">
          <cell r="G37">
            <v>5019</v>
          </cell>
          <cell r="H37">
            <v>110840</v>
          </cell>
          <cell r="I37">
            <v>1520</v>
          </cell>
          <cell r="J37">
            <v>3768</v>
          </cell>
          <cell r="K37">
            <v>31178</v>
          </cell>
          <cell r="L37">
            <v>8256</v>
          </cell>
          <cell r="M37">
            <v>0</v>
          </cell>
          <cell r="N37">
            <v>10070</v>
          </cell>
        </row>
        <row r="38">
          <cell r="G38">
            <v>20625</v>
          </cell>
          <cell r="H38">
            <v>187404</v>
          </cell>
          <cell r="I38">
            <v>3000</v>
          </cell>
          <cell r="J38">
            <v>8613</v>
          </cell>
          <cell r="L38">
            <v>36631</v>
          </cell>
          <cell r="M38">
            <v>44770</v>
          </cell>
          <cell r="N38">
            <v>18176</v>
          </cell>
          <cell r="P38">
            <v>277030</v>
          </cell>
        </row>
        <row r="41">
          <cell r="F41">
            <v>115785</v>
          </cell>
          <cell r="K41">
            <v>29480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12" sqref="B12"/>
    </sheetView>
  </sheetViews>
  <sheetFormatPr defaultColWidth="9.00390625" defaultRowHeight="16.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5.00390625" style="19" customWidth="1"/>
    <col min="8" max="8" width="11.00390625" style="3" customWidth="1"/>
    <col min="9" max="16384" width="8.875" style="3" customWidth="1"/>
  </cols>
  <sheetData>
    <row r="1" spans="1:8" ht="29.25" customHeight="1">
      <c r="A1" s="1" t="str">
        <f>'[1]09結算'!A1:C1</f>
        <v>   嘉義縣立六嘉國民中學</v>
      </c>
      <c r="B1" s="1"/>
      <c r="C1" s="1"/>
      <c r="D1" s="2" t="s">
        <v>0</v>
      </c>
      <c r="E1" s="2"/>
      <c r="F1" s="2"/>
      <c r="G1" s="2"/>
      <c r="H1" s="2"/>
    </row>
    <row r="2" spans="1:8" ht="25.5" customHeight="1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'[1]10分類帳'!P4</f>
        <v>302416</v>
      </c>
      <c r="C4" s="8" t="s">
        <v>11</v>
      </c>
      <c r="D4" s="5" t="s">
        <v>12</v>
      </c>
      <c r="E4" s="7">
        <f>'[1]10分類帳'!G37</f>
        <v>5019</v>
      </c>
      <c r="F4" s="9">
        <f>E4/(E12-E8)</f>
        <v>0.03598545955131101</v>
      </c>
      <c r="G4" s="7">
        <f>'[1]10分類帳'!G38</f>
        <v>20625</v>
      </c>
      <c r="H4" s="9">
        <f>G4/(G12-G8)</f>
        <v>0.06461081577224413</v>
      </c>
    </row>
    <row r="5" spans="1:8" ht="25.5" customHeight="1">
      <c r="A5" s="5" t="s">
        <v>13</v>
      </c>
      <c r="B5" s="7">
        <f>'[1]10分類帳'!F41</f>
        <v>115785</v>
      </c>
      <c r="C5" s="10"/>
      <c r="D5" s="5" t="s">
        <v>14</v>
      </c>
      <c r="E5" s="7">
        <f>'[1]10分類帳'!H37</f>
        <v>110840</v>
      </c>
      <c r="F5" s="9">
        <f>E5/(E12-E8)</f>
        <v>0.7947057853491357</v>
      </c>
      <c r="G5" s="7">
        <f>'[1]10分類帳'!H38</f>
        <v>187404</v>
      </c>
      <c r="H5" s="9">
        <f>G5/(G12-G8)</f>
        <v>0.5870703184960795</v>
      </c>
    </row>
    <row r="6" spans="1:8" ht="29.25" customHeight="1">
      <c r="A6" s="11" t="s">
        <v>15</v>
      </c>
      <c r="B6" s="7">
        <f>'[1]10分類帳'!G41</f>
        <v>0</v>
      </c>
      <c r="C6" s="10"/>
      <c r="D6" s="5" t="s">
        <v>16</v>
      </c>
      <c r="E6" s="7">
        <f>'[1]10分類帳'!I37</f>
        <v>1520</v>
      </c>
      <c r="F6" s="9">
        <f>E6/(E12-E8)</f>
        <v>0.01089816667025159</v>
      </c>
      <c r="G6" s="7">
        <f>'[1]10分類帳'!I38</f>
        <v>3000</v>
      </c>
      <c r="H6" s="9">
        <f>G6/(G12-G8)</f>
        <v>0.009397936839599146</v>
      </c>
    </row>
    <row r="7" spans="1:8" ht="32.25" customHeight="1">
      <c r="A7" s="12" t="s">
        <v>17</v>
      </c>
      <c r="B7" s="7">
        <f>'[1]10分類帳'!H41</f>
        <v>0</v>
      </c>
      <c r="C7" s="10"/>
      <c r="D7" s="5" t="s">
        <v>18</v>
      </c>
      <c r="E7" s="7">
        <f>'[1]10分類帳'!J37</f>
        <v>3768</v>
      </c>
      <c r="F7" s="9">
        <f>E7/(E12-E8)</f>
        <v>0.027015981587834203</v>
      </c>
      <c r="G7" s="7">
        <f>'[1]10分類帳'!J38</f>
        <v>8613</v>
      </c>
      <c r="H7" s="9">
        <f>G7/(G12-G8)</f>
        <v>0.02698147666648915</v>
      </c>
    </row>
    <row r="8" spans="1:8" ht="30" customHeight="1">
      <c r="A8" s="12" t="s">
        <v>19</v>
      </c>
      <c r="B8" s="7">
        <f>'[1]10分類帳'!I41</f>
        <v>0</v>
      </c>
      <c r="C8" s="10"/>
      <c r="D8" s="5" t="s">
        <v>20</v>
      </c>
      <c r="E8" s="7">
        <f>'[1]10分類帳'!K37</f>
        <v>31178</v>
      </c>
      <c r="F8" s="9"/>
      <c r="G8" s="7">
        <f>'[1]10分類帳'!K37</f>
        <v>31178</v>
      </c>
      <c r="H8" s="9"/>
    </row>
    <row r="9" spans="1:8" ht="33" customHeight="1">
      <c r="A9" s="13" t="s">
        <v>21</v>
      </c>
      <c r="B9" s="7">
        <f>'[1]10分類帳'!J41</f>
        <v>0</v>
      </c>
      <c r="C9" s="10"/>
      <c r="D9" s="5" t="s">
        <v>22</v>
      </c>
      <c r="E9" s="7">
        <f>'[1]10分類帳'!L37</f>
        <v>8256</v>
      </c>
      <c r="F9" s="9">
        <f>E9/(E12-E8)</f>
        <v>0.059194252651050744</v>
      </c>
      <c r="G9" s="7">
        <f>'[1]10分類帳'!L38</f>
        <v>36631</v>
      </c>
      <c r="H9" s="9">
        <f>G9/(G12-G8)</f>
        <v>0.11475194145711878</v>
      </c>
    </row>
    <row r="10" spans="1:8" ht="33" customHeight="1">
      <c r="A10" s="5" t="s">
        <v>23</v>
      </c>
      <c r="B10" s="7">
        <f>'[1]10分類帳'!K41</f>
        <v>29480</v>
      </c>
      <c r="C10" s="10"/>
      <c r="D10" s="5" t="s">
        <v>24</v>
      </c>
      <c r="E10" s="7">
        <f>'[1]10分類帳'!M37</f>
        <v>0</v>
      </c>
      <c r="F10" s="9">
        <f>E10/(E12-E8)</f>
        <v>0</v>
      </c>
      <c r="G10" s="7">
        <f>'[1]10分類帳'!M38</f>
        <v>44770</v>
      </c>
      <c r="H10" s="9">
        <f>G10/(G12-G8)</f>
        <v>0.14024854410295126</v>
      </c>
    </row>
    <row r="11" spans="1:8" ht="31.5" customHeight="1">
      <c r="A11" s="13"/>
      <c r="B11" s="7">
        <f>'[1]10分類帳'!L41</f>
        <v>0</v>
      </c>
      <c r="C11" s="10"/>
      <c r="D11" s="5" t="s">
        <v>25</v>
      </c>
      <c r="E11" s="7">
        <f>'[1]10分類帳'!N37</f>
        <v>10070</v>
      </c>
      <c r="F11" s="9">
        <f>E11/(E12-E8)</f>
        <v>0.07220035419041679</v>
      </c>
      <c r="G11" s="7">
        <f>'[1]10分類帳'!N38</f>
        <v>18176</v>
      </c>
      <c r="H11" s="9">
        <f>G11/(G12-G8)</f>
        <v>0.05693896666551803</v>
      </c>
    </row>
    <row r="12" spans="1:8" ht="34.5" customHeight="1">
      <c r="A12" s="5"/>
      <c r="B12" s="7"/>
      <c r="C12" s="10"/>
      <c r="D12" s="5" t="s">
        <v>26</v>
      </c>
      <c r="E12" s="7">
        <f>SUM(E4:E11)</f>
        <v>170651</v>
      </c>
      <c r="F12" s="9">
        <f>(E12-E8)/(E12-E8)</f>
        <v>1</v>
      </c>
      <c r="G12" s="7">
        <f>SUM(G4:G11)</f>
        <v>350397</v>
      </c>
      <c r="H12" s="9">
        <f>(G12-G8)/(G12-G8)</f>
        <v>1</v>
      </c>
    </row>
    <row r="13" spans="1:8" ht="38.25" customHeight="1">
      <c r="A13" s="5" t="s">
        <v>27</v>
      </c>
      <c r="B13" s="7">
        <f>SUM(B5:B11)</f>
        <v>145265</v>
      </c>
      <c r="C13" s="10"/>
      <c r="D13" s="5" t="s">
        <v>28</v>
      </c>
      <c r="E13" s="7">
        <f>'[1]10分類帳'!P38</f>
        <v>277030</v>
      </c>
      <c r="F13" s="9"/>
      <c r="G13" s="7">
        <f>E13</f>
        <v>277030</v>
      </c>
      <c r="H13" s="9"/>
    </row>
    <row r="14" spans="1:8" ht="38.25" customHeight="1">
      <c r="A14" s="5" t="s">
        <v>29</v>
      </c>
      <c r="B14" s="7">
        <f>B13+B4</f>
        <v>447681</v>
      </c>
      <c r="C14" s="14"/>
      <c r="D14" s="5" t="s">
        <v>29</v>
      </c>
      <c r="E14" s="7">
        <f>E12+E13</f>
        <v>447681</v>
      </c>
      <c r="F14" s="15">
        <f>SUM(F4:F11)</f>
        <v>1</v>
      </c>
      <c r="G14" s="7">
        <f>G12+G13</f>
        <v>627427</v>
      </c>
      <c r="H14" s="15">
        <f>SUM(H4:H11)</f>
        <v>1</v>
      </c>
    </row>
    <row r="15" spans="1:8" ht="68.25" customHeight="1">
      <c r="A15" s="5" t="s">
        <v>30</v>
      </c>
      <c r="B15" s="16" t="s">
        <v>31</v>
      </c>
      <c r="C15" s="17"/>
      <c r="D15" s="17"/>
      <c r="E15" s="17"/>
      <c r="F15" s="17"/>
      <c r="G15" s="17"/>
      <c r="H15" s="17"/>
    </row>
    <row r="16" spans="1:8" ht="27" customHeight="1">
      <c r="A16" s="18" t="s">
        <v>32</v>
      </c>
      <c r="B16" s="18"/>
      <c r="C16" s="18"/>
      <c r="D16" s="18"/>
      <c r="E16" s="18"/>
      <c r="F16" s="18"/>
      <c r="G16" s="18"/>
      <c r="H16" s="18"/>
    </row>
  </sheetData>
  <mergeCells count="8">
    <mergeCell ref="C4:C14"/>
    <mergeCell ref="B15:H15"/>
    <mergeCell ref="A16:H16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2013-04-30T01:59:15Z</dcterms:created>
  <dcterms:modified xsi:type="dcterms:W3CDTF">2013-11-05T01:16:51Z</dcterms:modified>
  <cp:category/>
  <cp:version/>
  <cp:contentType/>
  <cp:contentStatus/>
</cp:coreProperties>
</file>