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09結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<sst xmlns="http://schemas.openxmlformats.org/spreadsheetml/2006/main" count="36" uniqueCount="33">
  <si>
    <t>截止本月底止累計數</t>
  </si>
  <si>
    <t>103年9月份學校午餐費收支結算表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</si>
  <si>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</si>
  <si>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</si>
  <si>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</si>
  <si>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</si>
  <si>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</si>
  <si>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</si>
  <si>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</si>
  <si>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</si>
  <si>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</si>
  <si>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r>
      <t>一、本月每人收午餐費</t>
    </r>
    <r>
      <rPr>
        <sz val="12"/>
        <rFont val="Times New Roman"/>
        <family val="1"/>
      </rPr>
      <t xml:space="preserve">  680   </t>
    </r>
    <r>
      <rPr>
        <sz val="12"/>
        <rFont val="標楷體"/>
        <family val="4"/>
      </rPr>
      <t xml:space="preserve">元
二、應收午餐費
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學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 xml:space="preserve"> 136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教職員</t>
    </r>
    <r>
      <rPr>
        <sz val="12"/>
        <rFont val="Times New Roman"/>
        <family val="1"/>
      </rPr>
      <t xml:space="preserve"> 29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友</t>
    </r>
    <r>
      <rPr>
        <sz val="12"/>
        <rFont val="Times New Roman"/>
        <family val="1"/>
      </rPr>
      <t xml:space="preserve">   2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167 </t>
    </r>
    <r>
      <rPr>
        <sz val="12"/>
        <rFont val="標楷體"/>
        <family val="4"/>
      </rPr>
      <t xml:space="preserve">人
三、免收減收午餐費
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 xml:space="preserve">）全免及減收學生午餐費
</t>
    </r>
    <r>
      <rPr>
        <sz val="12"/>
        <rFont val="Times New Roman"/>
        <family val="1"/>
      </rPr>
      <t xml:space="preserve">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 118 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
       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 xml:space="preserve">）全免工友午餐費
</t>
    </r>
    <r>
      <rPr>
        <sz val="12"/>
        <rFont val="Times New Roman"/>
        <family val="1"/>
      </rPr>
      <t xml:space="preserve">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
</t>
    </r>
    <r>
      <rPr>
        <sz val="12"/>
        <rFont val="標楷體"/>
        <family val="4"/>
      </rPr>
      <t xml:space="preserve">四、本月未繳午餐費
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 5 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3,400   </t>
    </r>
    <r>
      <rPr>
        <sz val="12"/>
        <rFont val="標楷體"/>
        <family val="4"/>
      </rPr>
      <t xml:space="preserve">元
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（附繳納午餐費情形統計表）
五、以前未繳午餐費
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
</t>
    </r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</si>
  <si>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</si>
  <si>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</si>
  <si>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</si>
  <si>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</si>
  <si>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</si>
  <si>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</si>
  <si>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</si>
  <si>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</si>
  <si>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</si>
  <si>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</si>
  <si>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</si>
  <si>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</si>
  <si>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</si>
  <si>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</si>
  <si>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</si>
  <si>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</si>
  <si>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</si>
  <si>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</si>
  <si>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</si>
  <si>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</si>
  <si>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     出納                 會計                 執行秘書                 稽核                 校長   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</si>
</sst>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9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2" fontId="5" fillId="0" borderId="2" xfId="15" applyNumberFormat="1" applyFont="1" applyBorder="1" applyAlignment="1">
      <alignment horizontal="center" vertical="center"/>
    </xf>
    <xf numFmtId="182" fontId="6" fillId="0" borderId="2" xfId="15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top" wrapText="1"/>
    </xf>
    <xf numFmtId="10" fontId="6" fillId="0" borderId="2" xfId="18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9" fontId="6" fillId="0" borderId="2" xfId="18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5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/>
    </xf>
    <xf numFmtId="182" fontId="5" fillId="0" borderId="0" xfId="15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3&#23416;&#241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5">
        <row r="1">
          <cell r="A1" t="str">
            <v>   嘉義縣立六嘉國民中學</v>
          </cell>
        </row>
      </sheetData>
      <sheetData sheetId="6">
        <row r="4">
          <cell r="F4">
            <v>341589</v>
          </cell>
        </row>
        <row r="39">
          <cell r="G39">
            <v>14276</v>
          </cell>
          <cell r="H39">
            <v>49658</v>
          </cell>
          <cell r="I39">
            <v>1540</v>
          </cell>
          <cell r="J39">
            <v>9910</v>
          </cell>
          <cell r="K39">
            <v>920</v>
          </cell>
          <cell r="L39">
            <v>23893</v>
          </cell>
          <cell r="M39">
            <v>0</v>
          </cell>
          <cell r="N39">
            <v>5534</v>
          </cell>
        </row>
        <row r="40">
          <cell r="G40">
            <v>14276</v>
          </cell>
          <cell r="H40">
            <v>49658</v>
          </cell>
          <cell r="I40">
            <v>1540</v>
          </cell>
          <cell r="J40">
            <v>9910</v>
          </cell>
          <cell r="K40">
            <v>920</v>
          </cell>
          <cell r="L40">
            <v>26031</v>
          </cell>
          <cell r="M40">
            <v>0</v>
          </cell>
          <cell r="N40">
            <v>10274</v>
          </cell>
          <cell r="P40">
            <v>344818</v>
          </cell>
        </row>
        <row r="43">
          <cell r="F43">
            <v>103960</v>
          </cell>
          <cell r="K43">
            <v>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pane ySplit="3" topLeftCell="BM4" activePane="bottomLeft" state="frozen"/>
      <selection pane="topLeft" activeCell="A1" sqref="A1"/>
      <selection pane="bottomLeft" activeCell="E13" sqref="E13"/>
    </sheetView>
  </sheetViews>
  <sheetFormatPr defaultColWidth="8.875" defaultRowHeight="16.5"/>
  <cols>
    <col min="1" max="1" width="13.875" style="3" customWidth="1"/>
    <col min="2" max="2" width="12.625" style="19" customWidth="1"/>
    <col min="3" max="3" width="42.375" style="3" customWidth="1"/>
    <col min="4" max="4" width="14.875" style="3" customWidth="1"/>
    <col min="5" max="5" width="13.625" style="19" customWidth="1"/>
    <col min="6" max="6" width="12.625" style="3" customWidth="1"/>
    <col min="7" max="7" width="13.25390625" style="19" customWidth="1"/>
    <col min="8" max="8" width="11.75390625" style="3" customWidth="1"/>
    <col min="9" max="16384" width="8.875" style="3" customWidth="1"/>
  </cols>
  <sheetData>
    <row r="1" spans="1:8" ht="25.5">
      <c r="A1" s="1" t="str">
        <f>'[1]08結算'!A1:C1</f>
        <v>   嘉義縣立六嘉國民中學</v>
      </c>
      <c r="B1" s="1"/>
      <c r="C1" s="1"/>
      <c r="D1" s="2" t="s">
        <v>1</v>
      </c>
      <c r="E1" s="2"/>
      <c r="F1" s="2"/>
      <c r="G1" s="2"/>
      <c r="H1" s="2"/>
    </row>
    <row r="2" spans="1:8" ht="25.5" customHeight="1">
      <c r="A2" s="4" t="s">
        <v>2</v>
      </c>
      <c r="B2" s="4"/>
      <c r="C2" s="4"/>
      <c r="D2" s="4" t="s">
        <v>3</v>
      </c>
      <c r="E2" s="4"/>
      <c r="F2" s="4"/>
      <c r="G2" s="4" t="s">
        <v>0</v>
      </c>
      <c r="H2" s="4"/>
    </row>
    <row r="3" spans="1:8" ht="25.5" customHeight="1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5" customHeight="1">
      <c r="A4" s="5" t="s">
        <v>10</v>
      </c>
      <c r="B4" s="7">
        <f>'[1]09分類帳'!F4</f>
        <v>341589</v>
      </c>
      <c r="C4" s="8" t="s">
        <v>11</v>
      </c>
      <c r="D4" s="5" t="s">
        <v>12</v>
      </c>
      <c r="E4" s="7">
        <f>'[1]09分類帳'!G39</f>
        <v>14276</v>
      </c>
      <c r="F4" s="9">
        <f>E4/(E13-E8)</f>
        <v>0.1362070775014073</v>
      </c>
      <c r="G4" s="7">
        <f>'[1]09分類帳'!G40</f>
        <v>14276</v>
      </c>
      <c r="H4" s="9">
        <f>G4/(G13-G8)</f>
        <v>0.1278192122769476</v>
      </c>
    </row>
    <row r="5" spans="1:8" ht="25.5" customHeight="1">
      <c r="A5" s="5" t="s">
        <v>13</v>
      </c>
      <c r="B5" s="7">
        <f>'[1]09分類帳'!F43</f>
        <v>103960</v>
      </c>
      <c r="C5" s="10"/>
      <c r="D5" s="5" t="s">
        <v>14</v>
      </c>
      <c r="E5" s="7">
        <f>'[1]09分類帳'!H39</f>
        <v>49658</v>
      </c>
      <c r="F5" s="9">
        <f>E5/(E13-E8)</f>
        <v>0.47378614840045413</v>
      </c>
      <c r="G5" s="7">
        <f>'[1]09分類帳'!H40</f>
        <v>49658</v>
      </c>
      <c r="H5" s="9">
        <f>G5/(G13-G8)</f>
        <v>0.44460958554557745</v>
      </c>
    </row>
    <row r="6" spans="1:8" ht="29.25" customHeight="1">
      <c r="A6" s="11" t="s">
        <v>15</v>
      </c>
      <c r="B6" s="7">
        <f>'[1]09分類帳'!G43</f>
        <v>0</v>
      </c>
      <c r="C6" s="10"/>
      <c r="D6" s="5" t="s">
        <v>16</v>
      </c>
      <c r="E6" s="7">
        <f>'[1]09分類帳'!I39</f>
        <v>1540</v>
      </c>
      <c r="F6" s="9">
        <f>E6/(E13-E8)</f>
        <v>0.01469311427235691</v>
      </c>
      <c r="G6" s="7">
        <f>'[1]09分類帳'!I40</f>
        <v>1540</v>
      </c>
      <c r="H6" s="9">
        <f>G6/(G13-G8)</f>
        <v>0.013788287118695664</v>
      </c>
    </row>
    <row r="7" spans="1:8" ht="33" customHeight="1">
      <c r="A7" s="12" t="s">
        <v>17</v>
      </c>
      <c r="B7" s="7">
        <f>'[1]09分類帳'!H43</f>
        <v>0</v>
      </c>
      <c r="C7" s="10"/>
      <c r="D7" s="5" t="s">
        <v>18</v>
      </c>
      <c r="E7" s="7">
        <f>'[1]09分類帳'!J39</f>
        <v>9910</v>
      </c>
      <c r="F7" s="9">
        <f>E7/(E13-E8)</f>
        <v>0.09455114444094609</v>
      </c>
      <c r="G7" s="7">
        <f>'[1]09分類帳'!J40</f>
        <v>9910</v>
      </c>
      <c r="H7" s="9">
        <f>G7/(G13-G8)</f>
        <v>0.088728522952126</v>
      </c>
    </row>
    <row r="8" spans="1:8" ht="30" customHeight="1">
      <c r="A8" s="12" t="s">
        <v>19</v>
      </c>
      <c r="B8" s="7">
        <f>'[1]09分類帳'!I43</f>
        <v>0</v>
      </c>
      <c r="C8" s="10"/>
      <c r="D8" s="5" t="s">
        <v>20</v>
      </c>
      <c r="E8" s="7">
        <f>'[1]09分類帳'!K39</f>
        <v>920</v>
      </c>
      <c r="F8" s="9"/>
      <c r="G8" s="7">
        <f>'[1]09分類帳'!K40</f>
        <v>920</v>
      </c>
      <c r="H8" s="9"/>
    </row>
    <row r="9" spans="1:8" ht="32.25" customHeight="1">
      <c r="A9" s="13" t="s">
        <v>21</v>
      </c>
      <c r="B9" s="7">
        <f>'[1]09分類帳'!J43</f>
        <v>0</v>
      </c>
      <c r="C9" s="10"/>
      <c r="D9" s="5" t="s">
        <v>22</v>
      </c>
      <c r="E9" s="7">
        <f>'[1]09分類帳'!L39</f>
        <v>23893</v>
      </c>
      <c r="F9" s="9">
        <f>E9/(E13-E8)</f>
        <v>0.22796271383728808</v>
      </c>
      <c r="G9" s="7">
        <f>'[1]09分類帳'!L40</f>
        <v>26031</v>
      </c>
      <c r="H9" s="9">
        <f>G9/(G13-G8)</f>
        <v>0.2330668194719265</v>
      </c>
    </row>
    <row r="10" spans="1:8" ht="30" customHeight="1">
      <c r="A10" s="5" t="s">
        <v>23</v>
      </c>
      <c r="B10" s="7">
        <f>'[1]09分類帳'!K43</f>
        <v>5000</v>
      </c>
      <c r="C10" s="10"/>
      <c r="D10" s="5" t="s">
        <v>24</v>
      </c>
      <c r="E10" s="7">
        <f>'[1]09分類帳'!M39</f>
        <v>0</v>
      </c>
      <c r="F10" s="9">
        <f>E10/(E13-E8)</f>
        <v>0</v>
      </c>
      <c r="G10" s="7">
        <f>'[1]09分類帳'!M40</f>
        <v>0</v>
      </c>
      <c r="H10" s="9">
        <f>G10/(G13-G8)</f>
        <v>0</v>
      </c>
    </row>
    <row r="11" spans="1:8" ht="24" customHeight="1">
      <c r="A11" s="13"/>
      <c r="B11" s="7">
        <f>'[1]09分類帳'!L43</f>
        <v>0</v>
      </c>
      <c r="C11" s="10"/>
      <c r="D11" s="5" t="s">
        <v>25</v>
      </c>
      <c r="E11" s="7">
        <f>'[1]09分類帳'!N39</f>
        <v>5534</v>
      </c>
      <c r="F11" s="9">
        <f>E11/(E13-E8)</f>
        <v>0.05279980154754749</v>
      </c>
      <c r="G11" s="7">
        <f>'[1]09分類帳'!N40</f>
        <v>10274</v>
      </c>
      <c r="H11" s="9">
        <f>G11/(G13-G8)</f>
        <v>0.09198757263472679</v>
      </c>
    </row>
    <row r="12" spans="1:8" ht="25.5" customHeight="1">
      <c r="A12" s="5"/>
      <c r="B12" s="7">
        <f>'[1]09分類帳'!M43</f>
        <v>0</v>
      </c>
      <c r="C12" s="10"/>
      <c r="D12" s="13"/>
      <c r="E12" s="7"/>
      <c r="F12" s="9"/>
      <c r="G12" s="7"/>
      <c r="H12" s="9"/>
    </row>
    <row r="13" spans="1:8" ht="30" customHeight="1">
      <c r="A13" s="5"/>
      <c r="B13" s="7">
        <f>'[1]09分類帳'!N43</f>
        <v>0</v>
      </c>
      <c r="C13" s="10"/>
      <c r="D13" s="5" t="s">
        <v>26</v>
      </c>
      <c r="E13" s="7">
        <f>SUM(E4:E12)</f>
        <v>105731</v>
      </c>
      <c r="F13" s="9">
        <f>(E13-E8)/(E13-E8)</f>
        <v>1</v>
      </c>
      <c r="G13" s="7">
        <f>SUM(G4:G12)</f>
        <v>112609</v>
      </c>
      <c r="H13" s="14">
        <f>(G13-G8)/(G13-G8)</f>
        <v>1</v>
      </c>
    </row>
    <row r="14" spans="1:8" ht="35.25" customHeight="1">
      <c r="A14" s="5" t="s">
        <v>27</v>
      </c>
      <c r="B14" s="7">
        <f>SUM(B5:B13)</f>
        <v>108960</v>
      </c>
      <c r="C14" s="10"/>
      <c r="D14" s="5" t="s">
        <v>28</v>
      </c>
      <c r="E14" s="7">
        <f>'[1]09分類帳'!P40</f>
        <v>344818</v>
      </c>
      <c r="F14" s="9"/>
      <c r="G14" s="7">
        <f>E14</f>
        <v>344818</v>
      </c>
      <c r="H14" s="15"/>
    </row>
    <row r="15" spans="1:8" ht="33" customHeight="1">
      <c r="A15" s="5" t="s">
        <v>29</v>
      </c>
      <c r="B15" s="7">
        <f>B14+B4</f>
        <v>450549</v>
      </c>
      <c r="C15" s="16"/>
      <c r="D15" s="5" t="s">
        <v>29</v>
      </c>
      <c r="E15" s="7">
        <f>E13+E14</f>
        <v>450549</v>
      </c>
      <c r="F15" s="14">
        <f>SUM(F4:F11)</f>
        <v>0.9999999999999999</v>
      </c>
      <c r="G15" s="7">
        <f>G13+G14</f>
        <v>457427</v>
      </c>
      <c r="H15" s="14">
        <f>SUM(H4:H11)</f>
        <v>1</v>
      </c>
    </row>
    <row r="16" spans="1:8" ht="66.75" customHeight="1">
      <c r="A16" s="5" t="s">
        <v>30</v>
      </c>
      <c r="B16" s="17" t="s">
        <v>31</v>
      </c>
      <c r="C16" s="17"/>
      <c r="D16" s="17"/>
      <c r="E16" s="17"/>
      <c r="F16" s="17"/>
      <c r="G16" s="17"/>
      <c r="H16" s="17"/>
    </row>
    <row r="17" spans="1:8" ht="27" customHeight="1">
      <c r="A17" s="18" t="s">
        <v>32</v>
      </c>
      <c r="B17" s="18"/>
      <c r="C17" s="18"/>
      <c r="D17" s="18"/>
      <c r="E17" s="18"/>
      <c r="F17" s="18"/>
      <c r="G17" s="18"/>
      <c r="H17" s="18"/>
    </row>
  </sheetData>
  <mergeCells count="8">
    <mergeCell ref="D1:H1"/>
    <mergeCell ref="A1:C1"/>
    <mergeCell ref="B16:H16"/>
    <mergeCell ref="A17:H17"/>
    <mergeCell ref="C4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2014-11-06T01:43:25Z</dcterms:created>
  <dcterms:modified xsi:type="dcterms:W3CDTF">2014-11-06T01:43:50Z</dcterms:modified>
  <cp:category/>
  <cp:version/>
  <cp:contentType/>
  <cp:contentStatus/>
</cp:coreProperties>
</file>