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<sst xmlns="http://schemas.openxmlformats.org/spreadsheetml/2006/main" count="36" uniqueCount="33">
  <si>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102年11月份學校午餐費收支結算表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</si>
  <si>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</si>
  <si>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</si>
  <si>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</si>
  <si>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</si>
  <si>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</si>
  <si>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</si>
  <si>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</si>
  <si>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</si>
  <si>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</si>
  <si>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</si>
  <si>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680   元
二、應收午餐費
      學  生 132 人 (月繳)
      教職員 28 人 (月繳)
      其  他      人   (月繳)
      其  他      人   (月繳)
      工  友   2 人   (月繳)
      合  計 162 人
三、免收減收午餐費
       （1）全免及減收學生午餐費
             計  102  人          
       （2）全免工友午餐費
             計 0 人          
四、本月未繳午餐費
          計  3  人 2,040   元
        （附繳納午餐費情形統計表）
五、以前未繳午餐費
         計 0 人 0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</si>
  <si>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</si>
  <si>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</si>
  <si>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</si>
  <si>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</si>
  <si>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</si>
  <si>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</si>
  <si>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</si>
  <si>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</si>
  <si>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</si>
  <si>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</si>
  <si>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</si>
  <si>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</si>
  <si>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</si>
  <si>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</si>
  <si>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</si>
  <si>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</si>
  <si>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</si>
  <si>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</si>
  <si>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</si>
  <si>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一、本月補助費收入包括下列各項：1：貧困學生9-12月份午餐補助費266,560元；2：偏遠地區學校午餐補助費56,000元。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</si>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</sst>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4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4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9" fontId="4" fillId="0" borderId="2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8113;&#22914;\&#21320;&#39184;\&#26126;&#32048;&#20998;&#39006;&#24115;\102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   嘉義縣立六嘉國民中學</v>
          </cell>
        </row>
      </sheetData>
      <sheetData sheetId="10">
        <row r="4">
          <cell r="P4">
            <v>277030</v>
          </cell>
        </row>
        <row r="33">
          <cell r="G33">
            <v>9360</v>
          </cell>
          <cell r="H33">
            <v>125428</v>
          </cell>
          <cell r="I33">
            <v>3700</v>
          </cell>
          <cell r="J33">
            <v>3765</v>
          </cell>
          <cell r="K33">
            <v>29297</v>
          </cell>
          <cell r="L33">
            <v>10883</v>
          </cell>
          <cell r="M33">
            <v>0</v>
          </cell>
          <cell r="N33">
            <v>5506</v>
          </cell>
        </row>
        <row r="34">
          <cell r="G34">
            <v>29985</v>
          </cell>
          <cell r="H34">
            <v>312832</v>
          </cell>
          <cell r="I34">
            <v>6700</v>
          </cell>
          <cell r="J34">
            <v>12378</v>
          </cell>
          <cell r="K34">
            <v>87866</v>
          </cell>
          <cell r="L34">
            <v>47514</v>
          </cell>
          <cell r="M34">
            <v>44770</v>
          </cell>
          <cell r="N34">
            <v>23682</v>
          </cell>
          <cell r="P34">
            <v>521811</v>
          </cell>
        </row>
        <row r="37">
          <cell r="F37">
            <v>108120</v>
          </cell>
          <cell r="G37">
            <v>2040</v>
          </cell>
          <cell r="H37">
            <v>138720</v>
          </cell>
          <cell r="I37">
            <v>127840</v>
          </cell>
          <cell r="J37">
            <v>56000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5" sqref="B5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4" customHeight="1">
      <c r="A1" s="1" t="str">
        <f>'[1]10結算'!A1:C1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30" customHeight="1">
      <c r="A4" s="5" t="s">
        <v>10</v>
      </c>
      <c r="B4" s="7">
        <f>'[1]11分類帳'!P4</f>
        <v>277030</v>
      </c>
      <c r="C4" s="8" t="s">
        <v>11</v>
      </c>
      <c r="D4" s="5" t="s">
        <v>12</v>
      </c>
      <c r="E4" s="7">
        <f>'[1]11分類帳'!G33</f>
        <v>9360</v>
      </c>
      <c r="F4" s="9">
        <f>E4/(E12-E8)</f>
        <v>0.059000769027117664</v>
      </c>
      <c r="G4" s="7">
        <f>'[1]11分類帳'!G34</f>
        <v>29985</v>
      </c>
      <c r="H4" s="9">
        <f>G4/(G12-G8)</f>
        <v>0.06274837243466196</v>
      </c>
    </row>
    <row r="5" spans="1:8" ht="30" customHeight="1">
      <c r="A5" s="5" t="s">
        <v>13</v>
      </c>
      <c r="B5" s="7">
        <f>'[1]11分類帳'!F37</f>
        <v>108120</v>
      </c>
      <c r="C5" s="10"/>
      <c r="D5" s="5" t="s">
        <v>14</v>
      </c>
      <c r="E5" s="7">
        <f>'[1]11分類帳'!H33</f>
        <v>125428</v>
      </c>
      <c r="F5" s="9">
        <f>E5/(E12-E8)</f>
        <v>0.7906355189672344</v>
      </c>
      <c r="G5" s="7">
        <f>'[1]11分類帳'!H34</f>
        <v>312832</v>
      </c>
      <c r="H5" s="9">
        <f>G5/(G12-G8)</f>
        <v>0.6546506201594188</v>
      </c>
    </row>
    <row r="6" spans="1:8" ht="33.75" customHeight="1">
      <c r="A6" s="11" t="s">
        <v>15</v>
      </c>
      <c r="B6" s="7">
        <f>'[1]11分類帳'!G37</f>
        <v>2040</v>
      </c>
      <c r="C6" s="10"/>
      <c r="D6" s="5" t="s">
        <v>16</v>
      </c>
      <c r="E6" s="7">
        <f>'[1]11分類帳'!I33</f>
        <v>3700</v>
      </c>
      <c r="F6" s="9">
        <f>E6/(E12-E8)</f>
        <v>0.023322953568411894</v>
      </c>
      <c r="G6" s="7">
        <f>'[1]11分類帳'!I34</f>
        <v>6700</v>
      </c>
      <c r="H6" s="9">
        <f>G6/(G12-G8)</f>
        <v>0.014020813583866438</v>
      </c>
    </row>
    <row r="7" spans="1:8" ht="33.75" customHeight="1">
      <c r="A7" s="12" t="s">
        <v>17</v>
      </c>
      <c r="B7" s="7">
        <f>'[1]11分類帳'!H37</f>
        <v>138720</v>
      </c>
      <c r="C7" s="10"/>
      <c r="D7" s="5" t="s">
        <v>18</v>
      </c>
      <c r="E7" s="7">
        <f>'[1]11分類帳'!J33</f>
        <v>3765</v>
      </c>
      <c r="F7" s="9">
        <f>E7/(E12-E8)</f>
        <v>0.023732681131100213</v>
      </c>
      <c r="G7" s="7">
        <f>'[1]11分類帳'!J34</f>
        <v>12378</v>
      </c>
      <c r="H7" s="9">
        <f>G7/(G12-G8)</f>
        <v>0.02590292993150728</v>
      </c>
    </row>
    <row r="8" spans="1:8" ht="33.75" customHeight="1">
      <c r="A8" s="12" t="s">
        <v>19</v>
      </c>
      <c r="B8" s="7">
        <f>'[1]11分類帳'!I37</f>
        <v>127840</v>
      </c>
      <c r="C8" s="10"/>
      <c r="D8" s="5" t="s">
        <v>20</v>
      </c>
      <c r="E8" s="7">
        <f>'[1]11分類帳'!K33</f>
        <v>29297</v>
      </c>
      <c r="F8" s="9"/>
      <c r="G8" s="7">
        <f>'[1]11分類帳'!K34</f>
        <v>87866</v>
      </c>
      <c r="H8" s="9"/>
    </row>
    <row r="9" spans="1:8" ht="33.75" customHeight="1">
      <c r="A9" s="13" t="s">
        <v>21</v>
      </c>
      <c r="B9" s="7">
        <f>'[1]11分類帳'!J37</f>
        <v>56000</v>
      </c>
      <c r="C9" s="10"/>
      <c r="D9" s="5" t="s">
        <v>22</v>
      </c>
      <c r="E9" s="7">
        <f>'[1]11分類帳'!L33</f>
        <v>10883</v>
      </c>
      <c r="F9" s="9">
        <f>E9/(E12-E8)</f>
        <v>0.06860100099595315</v>
      </c>
      <c r="G9" s="7">
        <f>'[1]11分類帳'!L34</f>
        <v>47514</v>
      </c>
      <c r="H9" s="9">
        <f>G9/(G12-G8)</f>
        <v>0.09943058755579551</v>
      </c>
    </row>
    <row r="10" spans="1:8" ht="30" customHeight="1">
      <c r="A10" s="5" t="s">
        <v>23</v>
      </c>
      <c r="B10" s="7">
        <f>'[1]11分類帳'!K37</f>
        <v>0</v>
      </c>
      <c r="C10" s="10"/>
      <c r="D10" s="5" t="s">
        <v>24</v>
      </c>
      <c r="E10" s="7">
        <f>'[1]11分類帳'!M33</f>
        <v>0</v>
      </c>
      <c r="F10" s="9">
        <f>E10/(E12-E8)</f>
        <v>0</v>
      </c>
      <c r="G10" s="7">
        <f>'[1]11分類帳'!M34</f>
        <v>44770</v>
      </c>
      <c r="H10" s="9">
        <f>G10/(G12-G8)</f>
        <v>0.09368833196264185</v>
      </c>
    </row>
    <row r="11" spans="1:8" ht="30" customHeight="1">
      <c r="A11" s="13"/>
      <c r="B11" s="7">
        <f>'[1]11分類帳'!L37</f>
        <v>0</v>
      </c>
      <c r="C11" s="10"/>
      <c r="D11" s="5" t="s">
        <v>25</v>
      </c>
      <c r="E11" s="7">
        <f>'[1]11分類帳'!N33</f>
        <v>5506</v>
      </c>
      <c r="F11" s="9">
        <f>E11/(E12-E8)</f>
        <v>0.034707076310182675</v>
      </c>
      <c r="G11" s="7">
        <f>'[1]11分類帳'!N34</f>
        <v>23682</v>
      </c>
      <c r="H11" s="9">
        <f>G11/(G12-G8)</f>
        <v>0.04955834437210821</v>
      </c>
    </row>
    <row r="12" spans="1:8" ht="30" customHeight="1">
      <c r="A12" s="5"/>
      <c r="B12" s="7">
        <f>'[1]11分類帳'!N37</f>
        <v>0</v>
      </c>
      <c r="C12" s="10"/>
      <c r="D12" s="5" t="s">
        <v>26</v>
      </c>
      <c r="E12" s="7">
        <f>SUM(E4:E11)</f>
        <v>187939</v>
      </c>
      <c r="F12" s="9">
        <f>(E12-E8)/(E12-E8)</f>
        <v>1</v>
      </c>
      <c r="G12" s="7">
        <f>SUM(G4:G11)</f>
        <v>565727</v>
      </c>
      <c r="H12" s="9">
        <f>(G12-G8)/(G12-G8)</f>
        <v>1</v>
      </c>
    </row>
    <row r="13" spans="1:8" ht="30" customHeight="1">
      <c r="A13" s="5" t="s">
        <v>27</v>
      </c>
      <c r="B13" s="7">
        <f>SUM(B5:B11)</f>
        <v>432720</v>
      </c>
      <c r="C13" s="10"/>
      <c r="D13" s="5" t="s">
        <v>28</v>
      </c>
      <c r="E13" s="7">
        <f>'[1]11分類帳'!P34</f>
        <v>521811</v>
      </c>
      <c r="F13" s="9"/>
      <c r="G13" s="7">
        <f>E13</f>
        <v>521811</v>
      </c>
      <c r="H13" s="9"/>
    </row>
    <row r="14" spans="1:8" ht="30" customHeight="1">
      <c r="A14" s="5" t="s">
        <v>29</v>
      </c>
      <c r="B14" s="7">
        <f>B13+B4</f>
        <v>709750</v>
      </c>
      <c r="C14" s="14"/>
      <c r="D14" s="5" t="s">
        <v>29</v>
      </c>
      <c r="E14" s="7">
        <f>E12+E13</f>
        <v>709750</v>
      </c>
      <c r="F14" s="15">
        <f>SUM(F4:F11)</f>
        <v>0.9999999999999999</v>
      </c>
      <c r="G14" s="7">
        <f>G12+G13</f>
        <v>1087538</v>
      </c>
      <c r="H14" s="15">
        <f>SUM(H4:H11)</f>
        <v>0.9999999999999998</v>
      </c>
    </row>
    <row r="15" spans="1:8" ht="75" customHeight="1">
      <c r="A15" s="5" t="s">
        <v>30</v>
      </c>
      <c r="B15" s="16" t="s">
        <v>31</v>
      </c>
      <c r="C15" s="16"/>
      <c r="D15" s="16"/>
      <c r="E15" s="16"/>
      <c r="F15" s="16"/>
      <c r="G15" s="16"/>
      <c r="H15" s="16"/>
    </row>
    <row r="16" spans="1:8" ht="27" customHeight="1">
      <c r="A16" s="17" t="s">
        <v>32</v>
      </c>
      <c r="B16" s="17"/>
      <c r="C16" s="17"/>
      <c r="D16" s="17"/>
      <c r="E16" s="17"/>
      <c r="F16" s="17"/>
      <c r="G16" s="17"/>
      <c r="H16" s="17"/>
    </row>
  </sheetData>
  <mergeCells count="8">
    <mergeCell ref="C4:C14"/>
    <mergeCell ref="B15:H15"/>
    <mergeCell ref="A16:H16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2013-04-30T01:59:15Z</dcterms:created>
  <dcterms:modified xsi:type="dcterms:W3CDTF">2013-12-04T00:10:45Z</dcterms:modified>
  <cp:category/>
  <cp:version/>
  <cp:contentType/>
  <cp:contentStatus/>
</cp:coreProperties>
</file>