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315" windowHeight="9855" activeTab="0"/>
  </bookViews>
  <sheets>
    <sheet name="10結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<sst xmlns="http://schemas.openxmlformats.org/spreadsheetml/2006/main" count="36" uniqueCount="33">
  <si>
    <t>104年10月份學校午餐費收支結算表</t>
  </si>
  <si>
    <t>收     入     部     分</t>
  </si>
  <si>
    <t>支    出    部    分</t>
  </si>
  <si>
    <t>截止本月底止累計數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</si>
  <si>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</si>
  <si>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</si>
  <si>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</si>
  <si>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</si>
  <si>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</si>
  <si>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</si>
  <si>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</si>
  <si>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 700   元
二、應收午餐費
      學  生 144 人 (月繳)
      教職員 29 人 (月繳)
      其  他        人   (月繳)
      其  他        人   (月繳)
      工  友   1   人   (月繳)
      合  計 174 人
三、免收減收午餐費
       （1）全免及減收學生午餐費
             計  127  人          
       （2）全免工友午餐費
             計 0 人          
四、本月未繳午餐費
          計  2  人 1,400   元
        （附繳納午餐費情形統計表）
五、以前未繳午餐費
         計 19 人 13,300 元
</t>
  </si>
  <si>
    <t>主  食</t>
  </si>
  <si>
    <t>本月午餐費</t>
  </si>
  <si>
    <t>副   食</t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</si>
  <si>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</si>
  <si>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</si>
  <si>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</si>
  <si>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</si>
  <si>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</si>
  <si>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</si>
  <si>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</si>
  <si>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</si>
  <si>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</si>
  <si>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</si>
  <si>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</si>
  <si>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</si>
  <si>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</si>
  <si>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</si>
  <si>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</si>
  <si>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</si>
  <si>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</si>
  <si>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     出納                 會計                 執行秘書                 稽核                 校長  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</si>
</sst>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1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0" fillId="0" borderId="3" applyNumberFormat="0" applyFill="0" applyAlignment="0" applyProtection="0"/>
    <xf numFmtId="0" fontId="24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right" vertical="center"/>
    </xf>
    <xf numFmtId="0" fontId="18" fillId="0" borderId="1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176" fontId="20" fillId="0" borderId="11" xfId="33" applyNumberFormat="1" applyFont="1" applyBorder="1" applyAlignment="1">
      <alignment horizontal="center" vertical="center"/>
    </xf>
    <xf numFmtId="176" fontId="21" fillId="0" borderId="11" xfId="33" applyNumberFormat="1" applyFont="1" applyBorder="1" applyAlignment="1">
      <alignment vertical="center"/>
    </xf>
    <xf numFmtId="0" fontId="20" fillId="0" borderId="12" xfId="0" applyFont="1" applyBorder="1" applyAlignment="1">
      <alignment horizontal="left" vertical="top" wrapText="1"/>
    </xf>
    <xf numFmtId="10" fontId="21" fillId="0" borderId="11" xfId="38" applyNumberFormat="1" applyFont="1" applyBorder="1" applyAlignment="1">
      <alignment vertical="center"/>
    </xf>
    <xf numFmtId="0" fontId="20" fillId="0" borderId="13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top" wrapText="1"/>
    </xf>
    <xf numFmtId="9" fontId="21" fillId="0" borderId="11" xfId="38" applyFont="1" applyBorder="1" applyAlignment="1">
      <alignment vertical="center"/>
    </xf>
    <xf numFmtId="0" fontId="20" fillId="0" borderId="11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/>
    </xf>
    <xf numFmtId="0" fontId="20" fillId="0" borderId="15" xfId="0" applyFont="1" applyBorder="1" applyAlignment="1">
      <alignment horizontal="left"/>
    </xf>
    <xf numFmtId="176" fontId="20" fillId="0" borderId="0" xfId="33" applyNumberFormat="1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4&#23416;&#24180;&#21320;&#391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7">
        <row r="1">
          <cell r="A1" t="str">
            <v>   嘉義縣立六嘉國民中學</v>
          </cell>
        </row>
      </sheetData>
      <sheetData sheetId="8">
        <row r="4">
          <cell r="P4">
            <v>97540</v>
          </cell>
        </row>
        <row r="37">
          <cell r="G37">
            <v>3120</v>
          </cell>
          <cell r="H37">
            <v>168353</v>
          </cell>
          <cell r="I37">
            <v>2680</v>
          </cell>
          <cell r="J37">
            <v>2750</v>
          </cell>
          <cell r="K37">
            <v>37212</v>
          </cell>
          <cell r="L37">
            <v>10297</v>
          </cell>
          <cell r="M37">
            <v>600</v>
          </cell>
          <cell r="N37">
            <v>250</v>
          </cell>
        </row>
        <row r="38">
          <cell r="G38">
            <v>20268</v>
          </cell>
          <cell r="H38">
            <v>176353</v>
          </cell>
          <cell r="I38">
            <v>6270</v>
          </cell>
          <cell r="J38">
            <v>15465</v>
          </cell>
          <cell r="K38">
            <v>38172</v>
          </cell>
          <cell r="L38">
            <v>39510</v>
          </cell>
          <cell r="M38">
            <v>1650</v>
          </cell>
          <cell r="N38">
            <v>11862</v>
          </cell>
          <cell r="P38">
            <v>304468</v>
          </cell>
        </row>
        <row r="41">
          <cell r="F41">
            <v>423570</v>
          </cell>
          <cell r="G41">
            <v>3620</v>
          </cell>
          <cell r="K41">
            <v>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4" sqref="C4:C14"/>
    </sheetView>
  </sheetViews>
  <sheetFormatPr defaultColWidth="8.875" defaultRowHeight="16.5"/>
  <cols>
    <col min="1" max="1" width="13.875" style="3" customWidth="1"/>
    <col min="2" max="2" width="12.625" style="19" customWidth="1"/>
    <col min="3" max="3" width="42.375" style="3" customWidth="1"/>
    <col min="4" max="4" width="14.875" style="3" customWidth="1"/>
    <col min="5" max="5" width="13.625" style="19" customWidth="1"/>
    <col min="6" max="6" width="12.625" style="3" customWidth="1"/>
    <col min="7" max="7" width="15.00390625" style="19" customWidth="1"/>
    <col min="8" max="8" width="11.00390625" style="3" customWidth="1"/>
    <col min="9" max="16384" width="8.875" style="3" customWidth="1"/>
  </cols>
  <sheetData>
    <row r="1" spans="1:8" ht="29.25" customHeight="1">
      <c r="A1" s="1" t="str">
        <f>'[1]09結算'!A1:C1</f>
        <v>   嘉義縣立六嘉國民中學</v>
      </c>
      <c r="B1" s="1"/>
      <c r="C1" s="1"/>
      <c r="D1" s="2" t="s">
        <v>0</v>
      </c>
      <c r="E1" s="2"/>
      <c r="F1" s="2"/>
      <c r="G1" s="2"/>
      <c r="H1" s="2"/>
    </row>
    <row r="2" spans="1:8" ht="25.5" customHeight="1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</row>
    <row r="3" spans="1:8" ht="25.5" customHeight="1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5" customHeight="1">
      <c r="A4" s="5" t="s">
        <v>10</v>
      </c>
      <c r="B4" s="7">
        <f>'[1]10分類帳'!P4</f>
        <v>97540</v>
      </c>
      <c r="C4" s="8" t="s">
        <v>11</v>
      </c>
      <c r="D4" s="5" t="s">
        <v>12</v>
      </c>
      <c r="E4" s="7">
        <f>'[1]10分類帳'!G37</f>
        <v>3120</v>
      </c>
      <c r="F4" s="9">
        <f>E4/(E12-E8)</f>
        <v>0.016591332092528582</v>
      </c>
      <c r="G4" s="7">
        <f>'[1]10分類帳'!G38</f>
        <v>20268</v>
      </c>
      <c r="H4" s="9">
        <f>G4/(G12-G8)</f>
        <v>0.07468549403415163</v>
      </c>
    </row>
    <row r="5" spans="1:8" ht="25.5" customHeight="1">
      <c r="A5" s="5" t="s">
        <v>13</v>
      </c>
      <c r="B5" s="7">
        <f>'[1]10分類帳'!F41</f>
        <v>423570</v>
      </c>
      <c r="C5" s="10"/>
      <c r="D5" s="5" t="s">
        <v>14</v>
      </c>
      <c r="E5" s="7">
        <f>'[1]10分類帳'!H37</f>
        <v>168353</v>
      </c>
      <c r="F5" s="9">
        <f>E5/(E12-E8)</f>
        <v>0.8952565806966233</v>
      </c>
      <c r="G5" s="7">
        <f>'[1]10分類帳'!H38</f>
        <v>176353</v>
      </c>
      <c r="H5" s="9">
        <f>G5/(G12-G8)</f>
        <v>0.6498426548946488</v>
      </c>
    </row>
    <row r="6" spans="1:8" ht="29.25" customHeight="1">
      <c r="A6" s="11" t="s">
        <v>15</v>
      </c>
      <c r="B6" s="7">
        <f>'[1]10分類帳'!G41</f>
        <v>3620</v>
      </c>
      <c r="C6" s="10"/>
      <c r="D6" s="5" t="s">
        <v>16</v>
      </c>
      <c r="E6" s="7">
        <f>'[1]10分類帳'!I37</f>
        <v>2680</v>
      </c>
      <c r="F6" s="9">
        <f>E6/(E12-E8)</f>
        <v>0.014251528848710449</v>
      </c>
      <c r="G6" s="7">
        <f>'[1]10分類帳'!I38</f>
        <v>6270</v>
      </c>
      <c r="H6" s="9">
        <f>G6/(G12-G8)</f>
        <v>0.023104304696769818</v>
      </c>
    </row>
    <row r="7" spans="1:8" ht="32.25" customHeight="1">
      <c r="A7" s="12" t="s">
        <v>17</v>
      </c>
      <c r="B7" s="7">
        <f>'[1]10分類帳'!H41</f>
        <v>0</v>
      </c>
      <c r="C7" s="10"/>
      <c r="D7" s="5" t="s">
        <v>18</v>
      </c>
      <c r="E7" s="7">
        <f>'[1]10分類帳'!J37</f>
        <v>2750</v>
      </c>
      <c r="F7" s="9">
        <f>E7/(E12-E8)</f>
        <v>0.014623770273863334</v>
      </c>
      <c r="G7" s="7">
        <f>'[1]10分類帳'!J38</f>
        <v>15465</v>
      </c>
      <c r="H7" s="9">
        <f>G7/(G12-G8)</f>
        <v>0.0569869333549514</v>
      </c>
    </row>
    <row r="8" spans="1:8" ht="30" customHeight="1">
      <c r="A8" s="12" t="s">
        <v>19</v>
      </c>
      <c r="B8" s="7">
        <f>'[1]10分類帳'!I41</f>
        <v>0</v>
      </c>
      <c r="C8" s="10"/>
      <c r="D8" s="5" t="s">
        <v>20</v>
      </c>
      <c r="E8" s="7">
        <f>'[1]10分類帳'!K37</f>
        <v>37212</v>
      </c>
      <c r="F8" s="9"/>
      <c r="G8" s="7">
        <f>'[1]10分類帳'!K38</f>
        <v>38172</v>
      </c>
      <c r="H8" s="9"/>
    </row>
    <row r="9" spans="1:8" ht="33" customHeight="1">
      <c r="A9" s="13" t="s">
        <v>21</v>
      </c>
      <c r="B9" s="7">
        <f>'[1]10分類帳'!J41</f>
        <v>0</v>
      </c>
      <c r="C9" s="10"/>
      <c r="D9" s="5" t="s">
        <v>22</v>
      </c>
      <c r="E9" s="7">
        <f>'[1]10分類帳'!L37</f>
        <v>10297</v>
      </c>
      <c r="F9" s="9">
        <f>E9/(E12-E8)</f>
        <v>0.054756713639989366</v>
      </c>
      <c r="G9" s="7">
        <f>'[1]10分類帳'!L38</f>
        <v>39510</v>
      </c>
      <c r="H9" s="9">
        <f>G9/(G12-G8)</f>
        <v>0.14559028366337728</v>
      </c>
    </row>
    <row r="10" spans="1:8" ht="33" customHeight="1">
      <c r="A10" s="5" t="s">
        <v>23</v>
      </c>
      <c r="B10" s="7">
        <f>'[1]10分類帳'!K41</f>
        <v>5000</v>
      </c>
      <c r="C10" s="10"/>
      <c r="D10" s="5" t="s">
        <v>24</v>
      </c>
      <c r="E10" s="7">
        <f>'[1]10分類帳'!M37</f>
        <v>600</v>
      </c>
      <c r="F10" s="9">
        <f>E10/(E12-E8)</f>
        <v>0.0031906407870247273</v>
      </c>
      <c r="G10" s="7">
        <f>'[1]10分類帳'!M38</f>
        <v>1650</v>
      </c>
      <c r="H10" s="9">
        <f>G10/(G12-G8)</f>
        <v>0.006080080183360479</v>
      </c>
    </row>
    <row r="11" spans="1:8" ht="31.5" customHeight="1">
      <c r="A11" s="13"/>
      <c r="B11" s="7">
        <f>'[1]10分類帳'!L41</f>
        <v>0</v>
      </c>
      <c r="C11" s="10"/>
      <c r="D11" s="5" t="s">
        <v>25</v>
      </c>
      <c r="E11" s="7">
        <f>'[1]10分類帳'!N37</f>
        <v>250</v>
      </c>
      <c r="F11" s="9">
        <f>E11/(E12-E8)</f>
        <v>0.0013294336612603031</v>
      </c>
      <c r="G11" s="7">
        <f>'[1]10分類帳'!N38</f>
        <v>11862</v>
      </c>
      <c r="H11" s="9">
        <f>G11/(G12-G8)</f>
        <v>0.043710249172740606</v>
      </c>
    </row>
    <row r="12" spans="1:8" ht="34.5" customHeight="1">
      <c r="A12" s="5"/>
      <c r="B12" s="7"/>
      <c r="C12" s="10"/>
      <c r="D12" s="5" t="s">
        <v>26</v>
      </c>
      <c r="E12" s="7">
        <f>SUM(E4:E11)</f>
        <v>225262</v>
      </c>
      <c r="F12" s="9">
        <f>(E12-E8)/(E12-E8)</f>
        <v>1</v>
      </c>
      <c r="G12" s="7">
        <f>SUM(G4:G11)</f>
        <v>309550</v>
      </c>
      <c r="H12" s="9">
        <f>(G12-G8)/(G12-G8)</f>
        <v>1</v>
      </c>
    </row>
    <row r="13" spans="1:8" ht="38.25" customHeight="1">
      <c r="A13" s="5" t="s">
        <v>27</v>
      </c>
      <c r="B13" s="7">
        <f>SUM(B5:B11)</f>
        <v>432190</v>
      </c>
      <c r="C13" s="10"/>
      <c r="D13" s="5" t="s">
        <v>28</v>
      </c>
      <c r="E13" s="7">
        <f>'[1]10分類帳'!P38</f>
        <v>304468</v>
      </c>
      <c r="F13" s="9"/>
      <c r="G13" s="7">
        <f>E13</f>
        <v>304468</v>
      </c>
      <c r="H13" s="9"/>
    </row>
    <row r="14" spans="1:8" ht="38.25" customHeight="1">
      <c r="A14" s="5" t="s">
        <v>29</v>
      </c>
      <c r="B14" s="7">
        <f>B13+B4</f>
        <v>529730</v>
      </c>
      <c r="C14" s="14"/>
      <c r="D14" s="5" t="s">
        <v>29</v>
      </c>
      <c r="E14" s="7">
        <f>E12+E13</f>
        <v>529730</v>
      </c>
      <c r="F14" s="15">
        <f>SUM(F4:F11)</f>
        <v>0.9999999999999999</v>
      </c>
      <c r="G14" s="7">
        <f>G12+G13</f>
        <v>614018</v>
      </c>
      <c r="H14" s="15">
        <f>SUM(H4:H11)</f>
        <v>1</v>
      </c>
    </row>
    <row r="15" spans="1:8" ht="68.25" customHeight="1">
      <c r="A15" s="5" t="s">
        <v>30</v>
      </c>
      <c r="B15" s="16" t="s">
        <v>31</v>
      </c>
      <c r="C15" s="17"/>
      <c r="D15" s="17"/>
      <c r="E15" s="17"/>
      <c r="F15" s="17"/>
      <c r="G15" s="17"/>
      <c r="H15" s="17"/>
    </row>
    <row r="16" spans="1:8" ht="27" customHeight="1">
      <c r="A16" s="18" t="s">
        <v>32</v>
      </c>
      <c r="B16" s="18"/>
      <c r="C16" s="18"/>
      <c r="D16" s="18"/>
      <c r="E16" s="18"/>
      <c r="F16" s="18"/>
      <c r="G16" s="18"/>
      <c r="H16" s="18"/>
    </row>
  </sheetData>
  <sheetProtection/>
  <mergeCells count="8">
    <mergeCell ref="B15:H15"/>
    <mergeCell ref="A16:H16"/>
    <mergeCell ref="A1:C1"/>
    <mergeCell ref="D1:H1"/>
    <mergeCell ref="A2:C2"/>
    <mergeCell ref="D2:F2"/>
    <mergeCell ref="G2:H2"/>
    <mergeCell ref="C4:C14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2016-10-13T08:46:44Z</dcterms:created>
  <dcterms:modified xsi:type="dcterms:W3CDTF">2016-10-13T08:46:55Z</dcterms:modified>
  <cp:category/>
  <cp:version/>
  <cp:contentType/>
  <cp:contentStatus/>
</cp:coreProperties>
</file>