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315" windowHeight="9855" activeTab="0"/>
  </bookViews>
  <sheets>
    <sheet name="11結算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<sst xmlns="http://schemas.openxmlformats.org/spreadsheetml/2006/main" count="36" uniqueCount="34">
  <si>
    <t>104年11月份學校午餐費收支結算表</t>
  </si>
  <si>
    <t>收     入     部     分</t>
  </si>
  <si>
    <t>支    出    部    分</t>
  </si>
  <si>
    <t>截止本月底止累計數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</si>
  <si>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</si>
  <si>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</si>
  <si>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</si>
  <si>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</si>
  <si>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</si>
  <si>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</si>
  <si>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</si>
  <si>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一、本月每人收午餐費  700   元
二、應收午餐費
      學  生 144 人 (月繳)
      教職員 29 人 (月繳)
      其  他        人   (月繳)
      其  他        人   (月繳)
      工  友   1   人   (月繳)
      合  計 174 人
三、免收減收午餐費
       （1）全免及減收學生午餐費
             計  127  人          
       （2）全免工友午餐費
             計 0 人          
四、本月未繳午餐費
          計  3  人 2,100   元
        （附繳納午餐費情形統計表）
五、以前未繳午餐費
         計 18 人 12,600 元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</si>
  <si>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</si>
  <si>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</si>
  <si>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</si>
  <si>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</si>
  <si>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</si>
  <si>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</si>
  <si>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</si>
  <si>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</si>
  <si>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</si>
  <si>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</si>
  <si>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</si>
  <si>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  他</t>
  </si>
  <si>
    <t>設備維護費</t>
  </si>
  <si>
    <t>雜支</t>
  </si>
  <si>
    <t>支出合計</t>
  </si>
  <si>
    <t>本月合計</t>
  </si>
  <si>
    <t>本月結存</t>
  </si>
  <si>
    <t>合計</t>
  </si>
  <si>
    <t>合計</t>
  </si>
  <si>
    <t>備   註</t>
  </si>
  <si>
    <t>一、本月補助費收入包括下列各項：
二、本月補助費支出包括下列各項：</t>
  </si>
  <si>
    <t xml:space="preserve">製表                 出納                 會計                 執行秘書                 稽核                 校長   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</si>
</sst>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41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0" fillId="0" borderId="3" applyNumberFormat="0" applyFill="0" applyAlignment="0" applyProtection="0"/>
    <xf numFmtId="0" fontId="24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right" vertical="center"/>
    </xf>
    <xf numFmtId="0" fontId="18" fillId="0" borderId="10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176" fontId="20" fillId="0" borderId="11" xfId="33" applyNumberFormat="1" applyFont="1" applyBorder="1" applyAlignment="1">
      <alignment horizontal="center" vertical="center"/>
    </xf>
    <xf numFmtId="176" fontId="21" fillId="0" borderId="11" xfId="33" applyNumberFormat="1" applyFont="1" applyBorder="1" applyAlignment="1">
      <alignment vertical="center"/>
    </xf>
    <xf numFmtId="0" fontId="20" fillId="0" borderId="12" xfId="0" applyFont="1" applyBorder="1" applyAlignment="1">
      <alignment horizontal="left" vertical="top" wrapText="1"/>
    </xf>
    <xf numFmtId="10" fontId="21" fillId="0" borderId="11" xfId="38" applyNumberFormat="1" applyFont="1" applyBorder="1" applyAlignment="1">
      <alignment vertical="center"/>
    </xf>
    <xf numFmtId="0" fontId="20" fillId="0" borderId="13" xfId="0" applyFont="1" applyBorder="1" applyAlignment="1">
      <alignment horizontal="left" vertical="top" wrapText="1"/>
    </xf>
    <xf numFmtId="0" fontId="22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top" wrapText="1"/>
    </xf>
    <xf numFmtId="9" fontId="21" fillId="0" borderId="11" xfId="38" applyFont="1" applyBorder="1" applyAlignment="1">
      <alignment vertical="center"/>
    </xf>
    <xf numFmtId="0" fontId="20" fillId="0" borderId="11" xfId="0" applyFont="1" applyBorder="1" applyAlignment="1">
      <alignment horizontal="left" vertical="top" wrapText="1"/>
    </xf>
    <xf numFmtId="0" fontId="20" fillId="0" borderId="15" xfId="0" applyFont="1" applyBorder="1" applyAlignment="1">
      <alignment horizontal="left"/>
    </xf>
    <xf numFmtId="176" fontId="20" fillId="0" borderId="0" xfId="33" applyNumberFormat="1" applyFont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4&#23416;&#24180;&#21320;&#391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9">
        <row r="1">
          <cell r="A1" t="str">
            <v>   嘉義縣立六嘉國民中學</v>
          </cell>
        </row>
      </sheetData>
      <sheetData sheetId="10">
        <row r="4">
          <cell r="P4">
            <v>304468</v>
          </cell>
        </row>
        <row r="33">
          <cell r="G33">
            <v>19284</v>
          </cell>
          <cell r="H33">
            <v>26120</v>
          </cell>
          <cell r="I33">
            <v>4680</v>
          </cell>
          <cell r="J33">
            <v>6700</v>
          </cell>
          <cell r="K33">
            <v>34443</v>
          </cell>
          <cell r="L33">
            <v>19632</v>
          </cell>
          <cell r="M33">
            <v>3150</v>
          </cell>
          <cell r="N33">
            <v>650</v>
          </cell>
        </row>
        <row r="34">
          <cell r="G34">
            <v>39552</v>
          </cell>
          <cell r="H34">
            <v>202473</v>
          </cell>
          <cell r="I34">
            <v>10950</v>
          </cell>
          <cell r="J34">
            <v>22165</v>
          </cell>
          <cell r="K34">
            <v>72615</v>
          </cell>
          <cell r="L34">
            <v>59142</v>
          </cell>
          <cell r="M34">
            <v>4800</v>
          </cell>
          <cell r="N34">
            <v>12512</v>
          </cell>
          <cell r="P34">
            <v>223784</v>
          </cell>
        </row>
        <row r="37">
          <cell r="F37">
            <v>3290</v>
          </cell>
          <cell r="G37">
            <v>30485</v>
          </cell>
          <cell r="K37">
            <v>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C4" sqref="C4:C14"/>
    </sheetView>
  </sheetViews>
  <sheetFormatPr defaultColWidth="8.875" defaultRowHeight="16.5"/>
  <cols>
    <col min="1" max="1" width="13.875" style="3" customWidth="1"/>
    <col min="2" max="2" width="12.625" style="18" customWidth="1"/>
    <col min="3" max="3" width="42.375" style="3" customWidth="1"/>
    <col min="4" max="4" width="14.875" style="3" customWidth="1"/>
    <col min="5" max="5" width="13.625" style="18" customWidth="1"/>
    <col min="6" max="6" width="12.625" style="3" customWidth="1"/>
    <col min="7" max="7" width="13.25390625" style="18" customWidth="1"/>
    <col min="8" max="8" width="11.75390625" style="3" customWidth="1"/>
    <col min="9" max="16384" width="8.875" style="3" customWidth="1"/>
  </cols>
  <sheetData>
    <row r="1" spans="1:8" ht="24" customHeight="1">
      <c r="A1" s="1" t="str">
        <f>'[1]10結算'!A1:C1</f>
        <v>   嘉義縣立六嘉國民中學</v>
      </c>
      <c r="B1" s="1"/>
      <c r="C1" s="1"/>
      <c r="D1" s="2" t="s">
        <v>0</v>
      </c>
      <c r="E1" s="2"/>
      <c r="F1" s="2"/>
      <c r="G1" s="2"/>
      <c r="H1" s="2"/>
    </row>
    <row r="2" spans="1:8" ht="25.5" customHeight="1">
      <c r="A2" s="4" t="s">
        <v>1</v>
      </c>
      <c r="B2" s="4"/>
      <c r="C2" s="4"/>
      <c r="D2" s="4" t="s">
        <v>2</v>
      </c>
      <c r="E2" s="4"/>
      <c r="F2" s="4"/>
      <c r="G2" s="4" t="s">
        <v>3</v>
      </c>
      <c r="H2" s="4"/>
    </row>
    <row r="3" spans="1:8" ht="25.5" customHeight="1">
      <c r="A3" s="5" t="s">
        <v>4</v>
      </c>
      <c r="B3" s="6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6" t="s">
        <v>8</v>
      </c>
      <c r="H3" s="5" t="s">
        <v>9</v>
      </c>
    </row>
    <row r="4" spans="1:8" ht="30" customHeight="1">
      <c r="A4" s="5" t="s">
        <v>10</v>
      </c>
      <c r="B4" s="7">
        <f>'[1]11分類帳'!P4</f>
        <v>304468</v>
      </c>
      <c r="C4" s="8" t="s">
        <v>11</v>
      </c>
      <c r="D4" s="5" t="s">
        <v>12</v>
      </c>
      <c r="E4" s="7">
        <f>'[1]11分類帳'!G33</f>
        <v>19284</v>
      </c>
      <c r="F4" s="9">
        <f>E4/(E12-E8)</f>
        <v>0.24040091752268875</v>
      </c>
      <c r="G4" s="7">
        <f>'[1]11分類帳'!G34</f>
        <v>39552</v>
      </c>
      <c r="H4" s="9">
        <f>G4/(G12-G8)</f>
        <v>0.11249338725916824</v>
      </c>
    </row>
    <row r="5" spans="1:8" ht="30" customHeight="1">
      <c r="A5" s="5" t="s">
        <v>13</v>
      </c>
      <c r="B5" s="7">
        <f>'[1]11分類帳'!F37</f>
        <v>3290</v>
      </c>
      <c r="C5" s="10"/>
      <c r="D5" s="5" t="s">
        <v>14</v>
      </c>
      <c r="E5" s="7">
        <f>'[1]11分類帳'!H33</f>
        <v>26120</v>
      </c>
      <c r="F5" s="9">
        <f>E5/(E12-E8)</f>
        <v>0.3256208237758053</v>
      </c>
      <c r="G5" s="7">
        <f>'[1]11分類帳'!H34</f>
        <v>202473</v>
      </c>
      <c r="H5" s="9">
        <f>G5/(G12-G8)</f>
        <v>0.5758716019044694</v>
      </c>
    </row>
    <row r="6" spans="1:8" ht="33.75" customHeight="1">
      <c r="A6" s="11" t="s">
        <v>15</v>
      </c>
      <c r="B6" s="7">
        <f>'[1]11分類帳'!G37</f>
        <v>30485</v>
      </c>
      <c r="C6" s="10"/>
      <c r="D6" s="5" t="s">
        <v>16</v>
      </c>
      <c r="E6" s="7">
        <f>'[1]11分類帳'!I33</f>
        <v>4680</v>
      </c>
      <c r="F6" s="9">
        <f>E6/(E12-E8)</f>
        <v>0.058342475316645055</v>
      </c>
      <c r="G6" s="7">
        <f>'[1]11分類帳'!I34</f>
        <v>10950</v>
      </c>
      <c r="H6" s="9">
        <f>G6/(G12-G8)</f>
        <v>0.031143876175361355</v>
      </c>
    </row>
    <row r="7" spans="1:8" ht="33.75" customHeight="1">
      <c r="A7" s="12" t="s">
        <v>17</v>
      </c>
      <c r="B7" s="7">
        <f>'[1]11分類帳'!H37</f>
        <v>0</v>
      </c>
      <c r="C7" s="10"/>
      <c r="D7" s="5" t="s">
        <v>18</v>
      </c>
      <c r="E7" s="7">
        <f>'[1]11分類帳'!J33</f>
        <v>6700</v>
      </c>
      <c r="F7" s="9">
        <f>E7/(E12-E8)</f>
        <v>0.08352448389348759</v>
      </c>
      <c r="G7" s="7">
        <f>'[1]11分類帳'!J34</f>
        <v>22165</v>
      </c>
      <c r="H7" s="9">
        <f>G7/(G12-G8)</f>
        <v>0.0630414625960625</v>
      </c>
    </row>
    <row r="8" spans="1:8" ht="33.75" customHeight="1">
      <c r="A8" s="12" t="s">
        <v>19</v>
      </c>
      <c r="B8" s="7">
        <f>'[1]11分類帳'!I37</f>
        <v>0</v>
      </c>
      <c r="C8" s="10"/>
      <c r="D8" s="5" t="s">
        <v>20</v>
      </c>
      <c r="E8" s="7">
        <f>'[1]11分類帳'!K33</f>
        <v>34443</v>
      </c>
      <c r="F8" s="9"/>
      <c r="G8" s="7">
        <f>'[1]11分類帳'!K34</f>
        <v>72615</v>
      </c>
      <c r="H8" s="9"/>
    </row>
    <row r="9" spans="1:8" ht="33.75" customHeight="1">
      <c r="A9" s="13" t="s">
        <v>21</v>
      </c>
      <c r="B9" s="7">
        <f>'[1]11分類帳'!J37</f>
        <v>0</v>
      </c>
      <c r="C9" s="10"/>
      <c r="D9" s="5" t="s">
        <v>22</v>
      </c>
      <c r="E9" s="7">
        <f>'[1]11分類帳'!L33</f>
        <v>19632</v>
      </c>
      <c r="F9" s="9">
        <f>E9/(E12-E8)</f>
        <v>0.24473920414879824</v>
      </c>
      <c r="G9" s="7">
        <f>'[1]11分類帳'!L34</f>
        <v>59142</v>
      </c>
      <c r="H9" s="9">
        <f>G9/(G12-G8)</f>
        <v>0.16821106162221197</v>
      </c>
    </row>
    <row r="10" spans="1:8" ht="30" customHeight="1">
      <c r="A10" s="5" t="s">
        <v>23</v>
      </c>
      <c r="B10" s="7">
        <f>'[1]11分類帳'!K37</f>
        <v>200</v>
      </c>
      <c r="C10" s="10"/>
      <c r="D10" s="5" t="s">
        <v>24</v>
      </c>
      <c r="E10" s="7">
        <f>'[1]11分類帳'!M33</f>
        <v>3150</v>
      </c>
      <c r="F10" s="9">
        <f>E10/(E12-E8)</f>
        <v>0.03926897377081879</v>
      </c>
      <c r="G10" s="7">
        <f>'[1]11分類帳'!M34</f>
        <v>4800</v>
      </c>
      <c r="H10" s="9">
        <f>G10/(G12-G8)</f>
        <v>0.01365211010426799</v>
      </c>
    </row>
    <row r="11" spans="1:8" ht="30" customHeight="1">
      <c r="A11" s="13"/>
      <c r="B11" s="7">
        <f>'[1]11分類帳'!L37</f>
        <v>0</v>
      </c>
      <c r="C11" s="10"/>
      <c r="D11" s="5" t="s">
        <v>25</v>
      </c>
      <c r="E11" s="7">
        <f>'[1]11分類帳'!N33</f>
        <v>650</v>
      </c>
      <c r="F11" s="9">
        <f>E11/(E12-E8)</f>
        <v>0.008103121571756258</v>
      </c>
      <c r="G11" s="7">
        <f>'[1]11分類帳'!N34</f>
        <v>12512</v>
      </c>
      <c r="H11" s="9">
        <f>G11/(G12-G8)</f>
        <v>0.03558650033845856</v>
      </c>
    </row>
    <row r="12" spans="1:8" ht="30" customHeight="1">
      <c r="A12" s="5"/>
      <c r="B12" s="7">
        <f>'[1]11分類帳'!N37</f>
        <v>0</v>
      </c>
      <c r="C12" s="10"/>
      <c r="D12" s="5" t="s">
        <v>26</v>
      </c>
      <c r="E12" s="7">
        <f>SUM(E4:E11)</f>
        <v>114659</v>
      </c>
      <c r="F12" s="9">
        <f>(E12-E8)/(E12-E8)</f>
        <v>1</v>
      </c>
      <c r="G12" s="7">
        <f>SUM(G4:G11)</f>
        <v>424209</v>
      </c>
      <c r="H12" s="9">
        <f>(G12-G8)/(G12-G8)</f>
        <v>1</v>
      </c>
    </row>
    <row r="13" spans="1:8" ht="30" customHeight="1">
      <c r="A13" s="5" t="s">
        <v>27</v>
      </c>
      <c r="B13" s="7">
        <f>SUM(B5:B11)</f>
        <v>33975</v>
      </c>
      <c r="C13" s="10"/>
      <c r="D13" s="5" t="s">
        <v>28</v>
      </c>
      <c r="E13" s="7">
        <f>'[1]11分類帳'!P34</f>
        <v>223784</v>
      </c>
      <c r="F13" s="9"/>
      <c r="G13" s="7">
        <f>E13</f>
        <v>223784</v>
      </c>
      <c r="H13" s="9"/>
    </row>
    <row r="14" spans="1:8" ht="30" customHeight="1">
      <c r="A14" s="5" t="s">
        <v>29</v>
      </c>
      <c r="B14" s="7">
        <f>B13+B4</f>
        <v>338443</v>
      </c>
      <c r="C14" s="14"/>
      <c r="D14" s="5" t="s">
        <v>30</v>
      </c>
      <c r="E14" s="7">
        <f>E12+E13</f>
        <v>338443</v>
      </c>
      <c r="F14" s="15">
        <f>SUM(F4:F11)</f>
        <v>1</v>
      </c>
      <c r="G14" s="7">
        <f>G12+G13</f>
        <v>647993</v>
      </c>
      <c r="H14" s="15">
        <f>SUM(H4:H11)</f>
        <v>1</v>
      </c>
    </row>
    <row r="15" spans="1:8" ht="75" customHeight="1">
      <c r="A15" s="5" t="s">
        <v>31</v>
      </c>
      <c r="B15" s="16" t="s">
        <v>32</v>
      </c>
      <c r="C15" s="16"/>
      <c r="D15" s="16"/>
      <c r="E15" s="16"/>
      <c r="F15" s="16"/>
      <c r="G15" s="16"/>
      <c r="H15" s="16"/>
    </row>
    <row r="16" spans="1:8" ht="27" customHeight="1">
      <c r="A16" s="17" t="s">
        <v>33</v>
      </c>
      <c r="B16" s="17"/>
      <c r="C16" s="17"/>
      <c r="D16" s="17"/>
      <c r="E16" s="17"/>
      <c r="F16" s="17"/>
      <c r="G16" s="17"/>
      <c r="H16" s="17"/>
    </row>
  </sheetData>
  <sheetProtection/>
  <mergeCells count="8">
    <mergeCell ref="B15:H15"/>
    <mergeCell ref="A16:H16"/>
    <mergeCell ref="A1:C1"/>
    <mergeCell ref="D1:H1"/>
    <mergeCell ref="A2:C2"/>
    <mergeCell ref="D2:F2"/>
    <mergeCell ref="G2:H2"/>
    <mergeCell ref="C4:C14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2016-10-13T08:47:08Z</dcterms:created>
  <dcterms:modified xsi:type="dcterms:W3CDTF">2016-10-13T08:47:18Z</dcterms:modified>
  <cp:category/>
  <cp:version/>
  <cp:contentType/>
  <cp:contentStatus/>
</cp:coreProperties>
</file>