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9855" activeTab="0"/>
  </bookViews>
  <sheets>
    <sheet name="12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<sst xmlns="http://schemas.openxmlformats.org/spreadsheetml/2006/main" count="36" uniqueCount="34">
  <si>
    <t>104年12月份學校午餐費收支結算表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</si>
  <si>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</si>
  <si>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</si>
  <si>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</si>
  <si>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</si>
  <si>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</si>
  <si>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</si>
  <si>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</si>
  <si>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</si>
  <si>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</si>
  <si>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</si>
  <si>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一、本月每人收午餐費  700   元
二、應收午餐費
      學  生 145 人 (月繳)
      教職員 29 人 (月繳)
      其  他        人   (月繳)
      其  他        人   (月繳)
      工  友   1   人   (月繳)
      合  計 175 人
三、免收減收午餐費
       （1）全免及減收學生午餐費
             計  127  人          
       （2）全免工友午餐費
             計 0 人          
四、本月未繳午餐費
          計  4  人 2,800   元
        （附繳納午餐費情形統計表）
五、以前未繳午餐費
         計 21 人 14,700 元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</si>
  <si>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</si>
  <si>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</si>
  <si>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</si>
  <si>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</si>
  <si>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</si>
  <si>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</si>
  <si>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</si>
  <si>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</si>
  <si>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</si>
  <si>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</si>
  <si>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</si>
  <si>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</si>
  <si>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</si>
  <si>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</si>
  <si>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</si>
  <si>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</si>
  <si>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</si>
  <si>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</si>
  <si>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合計</t>
  </si>
  <si>
    <t>備   註</t>
  </si>
  <si>
    <t>一、本月補助費收入包括下列各項：1、中低低收入戶學生補助費117,600元。2、清寒學生補助費238,000元。3、烹調人員工作補貼費56,000元
二、本月補助費支出包括下列各項：</t>
  </si>
  <si>
    <t xml:space="preserve">製表                 出納                 會計                 執行秘書                 稽核  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</si>
</sst>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24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33" applyNumberFormat="1" applyFont="1" applyBorder="1" applyAlignment="1">
      <alignment horizontal="center" vertical="center"/>
    </xf>
    <xf numFmtId="176" fontId="21" fillId="0" borderId="11" xfId="33" applyNumberFormat="1" applyFont="1" applyBorder="1" applyAlignment="1">
      <alignment vertical="center"/>
    </xf>
    <xf numFmtId="0" fontId="20" fillId="0" borderId="12" xfId="0" applyFont="1" applyBorder="1" applyAlignment="1">
      <alignment horizontal="left" vertical="top" wrapText="1"/>
    </xf>
    <xf numFmtId="10" fontId="21" fillId="0" borderId="11" xfId="38" applyNumberFormat="1" applyFont="1" applyBorder="1" applyAlignment="1">
      <alignment vertical="center"/>
    </xf>
    <xf numFmtId="0" fontId="21" fillId="0" borderId="13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top" wrapText="1"/>
    </xf>
    <xf numFmtId="9" fontId="21" fillId="0" borderId="11" xfId="38" applyFont="1" applyBorder="1" applyAlignment="1">
      <alignment vertical="center"/>
    </xf>
    <xf numFmtId="0" fontId="20" fillId="0" borderId="1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/>
    </xf>
    <xf numFmtId="176" fontId="20" fillId="0" borderId="0" xfId="3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3416;&#24180;&#21320;&#39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1">
        <row r="1">
          <cell r="A1" t="str">
            <v>   嘉義縣立六嘉國民中學</v>
          </cell>
        </row>
      </sheetData>
      <sheetData sheetId="12">
        <row r="4">
          <cell r="P4">
            <v>223784</v>
          </cell>
        </row>
        <row r="38">
          <cell r="G38">
            <v>13993</v>
          </cell>
          <cell r="H38">
            <v>291189</v>
          </cell>
          <cell r="I38">
            <v>2840</v>
          </cell>
          <cell r="J38">
            <v>7860</v>
          </cell>
          <cell r="K38">
            <v>34443</v>
          </cell>
          <cell r="L38">
            <v>13277</v>
          </cell>
          <cell r="M38">
            <v>23500</v>
          </cell>
          <cell r="N38">
            <v>50</v>
          </cell>
        </row>
        <row r="39">
          <cell r="G39">
            <v>53545</v>
          </cell>
          <cell r="H39">
            <v>493662</v>
          </cell>
          <cell r="I39">
            <v>13790</v>
          </cell>
          <cell r="J39">
            <v>30025</v>
          </cell>
          <cell r="K39">
            <v>107058</v>
          </cell>
          <cell r="L39">
            <v>72419</v>
          </cell>
          <cell r="M39">
            <v>28300</v>
          </cell>
          <cell r="N39">
            <v>12562</v>
          </cell>
          <cell r="P39">
            <v>350263</v>
          </cell>
        </row>
        <row r="42">
          <cell r="F42">
            <v>81060</v>
          </cell>
          <cell r="G42">
            <v>20755</v>
          </cell>
          <cell r="H42">
            <v>117600</v>
          </cell>
          <cell r="I42">
            <v>238000</v>
          </cell>
          <cell r="J42">
            <v>56000</v>
          </cell>
          <cell r="K42">
            <v>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B15" sqref="B15:H15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25.5">
      <c r="A1" s="1" t="str">
        <f>'[1]11結算'!A1:C1</f>
        <v>   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5" customHeight="1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30" customHeight="1">
      <c r="A4" s="5" t="s">
        <v>10</v>
      </c>
      <c r="B4" s="7">
        <f>'[1]12分類帳'!P4</f>
        <v>223784</v>
      </c>
      <c r="C4" s="8" t="s">
        <v>11</v>
      </c>
      <c r="D4" s="5" t="s">
        <v>12</v>
      </c>
      <c r="E4" s="7">
        <f>'[1]12分類帳'!G38</f>
        <v>13993</v>
      </c>
      <c r="F4" s="9">
        <f>E4/(E12-E8)</f>
        <v>0.03967293151011173</v>
      </c>
      <c r="G4" s="7">
        <f>'[1]12分類帳'!G39</f>
        <v>53545</v>
      </c>
      <c r="H4" s="9">
        <f>G4/(G12-G8)</f>
        <v>0.07602551742644856</v>
      </c>
    </row>
    <row r="5" spans="1:8" ht="30" customHeight="1">
      <c r="A5" s="5" t="s">
        <v>13</v>
      </c>
      <c r="B5" s="7">
        <f>'[1]12分類帳'!F42</f>
        <v>81060</v>
      </c>
      <c r="C5" s="10"/>
      <c r="D5" s="5" t="s">
        <v>14</v>
      </c>
      <c r="E5" s="7">
        <f>'[1]12分類帳'!H38</f>
        <v>291189</v>
      </c>
      <c r="F5" s="9">
        <f>E5/(E12-E8)</f>
        <v>0.8255785931178393</v>
      </c>
      <c r="G5" s="7">
        <f>'[1]12分類帳'!H39</f>
        <v>493662</v>
      </c>
      <c r="H5" s="9">
        <f>G5/(G12-G8)</f>
        <v>0.7009227562568952</v>
      </c>
    </row>
    <row r="6" spans="1:8" ht="33.75" customHeight="1">
      <c r="A6" s="11" t="s">
        <v>15</v>
      </c>
      <c r="B6" s="7">
        <f>'[1]12分類帳'!G42</f>
        <v>20755</v>
      </c>
      <c r="C6" s="10"/>
      <c r="D6" s="5" t="s">
        <v>16</v>
      </c>
      <c r="E6" s="7">
        <f>'[1]12分類帳'!I38</f>
        <v>2840</v>
      </c>
      <c r="F6" s="9">
        <f>E6/(E12-E8)</f>
        <v>0.008051963516666713</v>
      </c>
      <c r="G6" s="7">
        <f>'[1]12分類帳'!I39</f>
        <v>13790</v>
      </c>
      <c r="H6" s="9">
        <f>G6/(G12-G8)</f>
        <v>0.019579641148766938</v>
      </c>
    </row>
    <row r="7" spans="1:8" ht="33.75" customHeight="1">
      <c r="A7" s="12" t="s">
        <v>17</v>
      </c>
      <c r="B7" s="7">
        <f>'[1]12分類帳'!H42</f>
        <v>117600</v>
      </c>
      <c r="C7" s="10"/>
      <c r="D7" s="5" t="s">
        <v>18</v>
      </c>
      <c r="E7" s="7">
        <f>'[1]12分類帳'!J38</f>
        <v>7860</v>
      </c>
      <c r="F7" s="9">
        <f>E7/(E12-E8)</f>
        <v>0.02228465959190154</v>
      </c>
      <c r="G7" s="7">
        <f>'[1]12分類帳'!J39</f>
        <v>30025</v>
      </c>
      <c r="H7" s="9">
        <f>G7/(G12-G8)</f>
        <v>0.042630799528044036</v>
      </c>
    </row>
    <row r="8" spans="1:8" ht="33.75" customHeight="1">
      <c r="A8" s="12" t="s">
        <v>19</v>
      </c>
      <c r="B8" s="7">
        <f>'[1]12分類帳'!I42</f>
        <v>238000</v>
      </c>
      <c r="C8" s="10"/>
      <c r="D8" s="5" t="s">
        <v>20</v>
      </c>
      <c r="E8" s="7">
        <f>'[1]12分類帳'!K38</f>
        <v>34443</v>
      </c>
      <c r="F8" s="9"/>
      <c r="G8" s="7">
        <f>'[1]12分類帳'!K39</f>
        <v>107058</v>
      </c>
      <c r="H8" s="9"/>
    </row>
    <row r="9" spans="1:8" ht="33.75" customHeight="1">
      <c r="A9" s="13" t="s">
        <v>21</v>
      </c>
      <c r="B9" s="7">
        <f>'[1]12分類帳'!J42</f>
        <v>56000</v>
      </c>
      <c r="C9" s="10"/>
      <c r="D9" s="5" t="s">
        <v>22</v>
      </c>
      <c r="E9" s="7">
        <f>'[1]12分類帳'!L38</f>
        <v>13277</v>
      </c>
      <c r="F9" s="9">
        <f>E9/(E12-E8)</f>
        <v>0.03764292944041689</v>
      </c>
      <c r="G9" s="7">
        <f>'[1]12分類帳'!L39</f>
        <v>72419</v>
      </c>
      <c r="H9" s="9">
        <f>G9/(G12-G8)</f>
        <v>0.10282364266515974</v>
      </c>
    </row>
    <row r="10" spans="1:8" ht="30" customHeight="1">
      <c r="A10" s="5" t="s">
        <v>23</v>
      </c>
      <c r="B10" s="7">
        <f>'[1]12分類帳'!K42</f>
        <v>216</v>
      </c>
      <c r="C10" s="10"/>
      <c r="D10" s="5" t="s">
        <v>24</v>
      </c>
      <c r="E10" s="7">
        <f>'[1]12分類帳'!M38</f>
        <v>23500</v>
      </c>
      <c r="F10" s="9">
        <f>E10/(E12-E8)</f>
        <v>0.06662716290199569</v>
      </c>
      <c r="G10" s="7">
        <f>'[1]12分類帳'!M39</f>
        <v>28300</v>
      </c>
      <c r="H10" s="9">
        <f>G10/(G12-G8)</f>
        <v>0.04018156958013809</v>
      </c>
    </row>
    <row r="11" spans="1:8" ht="30" customHeight="1">
      <c r="A11" s="13"/>
      <c r="B11" s="7">
        <f>'[1]12分類帳'!L42</f>
        <v>0</v>
      </c>
      <c r="C11" s="10"/>
      <c r="D11" s="5" t="s">
        <v>25</v>
      </c>
      <c r="E11" s="7">
        <f>'[1]12分類帳'!N38</f>
        <v>50</v>
      </c>
      <c r="F11" s="9">
        <f>E11/(E12-E8)</f>
        <v>0.00014175992106807596</v>
      </c>
      <c r="G11" s="7">
        <f>'[1]12分類帳'!N39</f>
        <v>12562</v>
      </c>
      <c r="H11" s="9">
        <f>G11/(G12-G8)</f>
        <v>0.017836073394547517</v>
      </c>
    </row>
    <row r="12" spans="1:8" ht="30" customHeight="1">
      <c r="A12" s="5"/>
      <c r="B12" s="7">
        <f>'[1]12分類帳'!N42</f>
        <v>0</v>
      </c>
      <c r="C12" s="10"/>
      <c r="D12" s="5" t="s">
        <v>26</v>
      </c>
      <c r="E12" s="7">
        <f>SUM(E4:E11)</f>
        <v>387152</v>
      </c>
      <c r="F12" s="9">
        <f>(E12-E8)/(E12-E8)</f>
        <v>1</v>
      </c>
      <c r="G12" s="7">
        <f>SUM(G4:G11)</f>
        <v>811361</v>
      </c>
      <c r="H12" s="9">
        <f>(G12-G8)/(G12-G8)</f>
        <v>1</v>
      </c>
    </row>
    <row r="13" spans="1:8" ht="30" customHeight="1">
      <c r="A13" s="5" t="s">
        <v>27</v>
      </c>
      <c r="B13" s="7">
        <f>SUM(B5:B11)</f>
        <v>513631</v>
      </c>
      <c r="C13" s="10"/>
      <c r="D13" s="5" t="s">
        <v>28</v>
      </c>
      <c r="E13" s="7">
        <f>'[1]12分類帳'!P39</f>
        <v>350263</v>
      </c>
      <c r="F13" s="9"/>
      <c r="G13" s="7">
        <f>E13</f>
        <v>350263</v>
      </c>
      <c r="H13" s="9"/>
    </row>
    <row r="14" spans="1:8" ht="30" customHeight="1">
      <c r="A14" s="5" t="s">
        <v>29</v>
      </c>
      <c r="B14" s="7">
        <f>B13+B4</f>
        <v>737415</v>
      </c>
      <c r="C14" s="14"/>
      <c r="D14" s="5" t="s">
        <v>30</v>
      </c>
      <c r="E14" s="7">
        <f>E12+E13</f>
        <v>737415</v>
      </c>
      <c r="F14" s="15">
        <f>SUM(F4:F11)</f>
        <v>1</v>
      </c>
      <c r="G14" s="7">
        <f>G12+G13</f>
        <v>1161624</v>
      </c>
      <c r="H14" s="15">
        <f>SUM(H4:H11)</f>
        <v>1.0000000000000002</v>
      </c>
    </row>
    <row r="15" spans="1:8" ht="66.75" customHeight="1">
      <c r="A15" s="5" t="s">
        <v>31</v>
      </c>
      <c r="B15" s="16" t="s">
        <v>32</v>
      </c>
      <c r="C15" s="16"/>
      <c r="D15" s="16"/>
      <c r="E15" s="16"/>
      <c r="F15" s="16"/>
      <c r="G15" s="16"/>
      <c r="H15" s="16"/>
    </row>
    <row r="16" spans="1:8" ht="27" customHeight="1">
      <c r="A16" s="17" t="s">
        <v>33</v>
      </c>
      <c r="B16" s="17"/>
      <c r="C16" s="17"/>
      <c r="D16" s="17"/>
      <c r="E16" s="17"/>
      <c r="F16" s="17"/>
      <c r="G16" s="17"/>
      <c r="H16" s="17"/>
    </row>
  </sheetData>
  <sheetProtection/>
  <mergeCells count="8">
    <mergeCell ref="B15:H15"/>
    <mergeCell ref="A16:H16"/>
    <mergeCell ref="A1:C1"/>
    <mergeCell ref="D1:H1"/>
    <mergeCell ref="A2:C2"/>
    <mergeCell ref="D2:F2"/>
    <mergeCell ref="G2:H2"/>
    <mergeCell ref="C4:C14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2016-10-13T08:47:31Z</dcterms:created>
  <dcterms:modified xsi:type="dcterms:W3CDTF">2016-10-13T08:47:43Z</dcterms:modified>
  <cp:category/>
  <cp:version/>
  <cp:contentType/>
  <cp:contentStatus/>
</cp:coreProperties>
</file>