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<sst xmlns="http://schemas.openxmlformats.org/spreadsheetml/2006/main" count="36" uniqueCount="33">
  <si>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102年12月份學校午餐費收支結算表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</si>
  <si>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</si>
  <si>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</si>
  <si>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</si>
  <si>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</si>
  <si>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</si>
  <si>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</si>
  <si>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</si>
  <si>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</si>
  <si>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</si>
  <si>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</si>
  <si>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680   元
二、應收午餐費
      學  生 132 人 (月繳)
      教職員 28 人 (月繳)
      其  他      人   (月繳)
      其  他      人   (月繳)
      工  友   2 人   (月繳)
      合  計 162 人
三、免收減收午餐費
       （1）全免及減收學生午餐費
             計  102  人          
       （2）全免工友午餐費
             計 0 人          
四、本月未繳午餐費
          計  3  人 2,040   元
        （附繳納午餐費情形統計表）
五、以前未繳午餐費
         計 0 人 0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</si>
  <si>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</si>
  <si>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</si>
  <si>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</si>
  <si>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</si>
  <si>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</si>
  <si>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</si>
  <si>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</si>
  <si>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</si>
  <si>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</si>
  <si>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</si>
  <si>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</si>
  <si>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</si>
  <si>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</si>
  <si>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</si>
  <si>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</si>
  <si>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</si>
  <si>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</si>
  <si>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</si>
  <si>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</si>
  <si>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</si>
  <si>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     出納                 會計                 執行秘書                 稽核  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</si>
</sst>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4" fillId="0" borderId="1" xfId="15" applyNumberFormat="1" applyFont="1" applyBorder="1" applyAlignment="1">
      <alignment vertical="center"/>
    </xf>
    <xf numFmtId="10" fontId="4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1" xfId="17" applyFont="1" applyBorder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8113;&#22914;\&#21320;&#39184;\&#26126;&#32048;&#20998;&#39006;&#24115;\102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1">
        <row r="1">
          <cell r="A1" t="str">
            <v>   嘉義縣立六嘉國民中學</v>
          </cell>
        </row>
      </sheetData>
      <sheetData sheetId="12">
        <row r="4">
          <cell r="P4">
            <v>521811</v>
          </cell>
        </row>
        <row r="38">
          <cell r="G38">
            <v>8638</v>
          </cell>
          <cell r="H38">
            <v>126010</v>
          </cell>
          <cell r="I38">
            <v>2210</v>
          </cell>
          <cell r="J38">
            <v>8380</v>
          </cell>
          <cell r="K38">
            <v>28229</v>
          </cell>
          <cell r="L38">
            <v>28908</v>
          </cell>
          <cell r="M38">
            <v>0</v>
          </cell>
          <cell r="N38">
            <v>265</v>
          </cell>
        </row>
        <row r="39">
          <cell r="G39">
            <v>38623</v>
          </cell>
          <cell r="H39">
            <v>438842</v>
          </cell>
          <cell r="I39">
            <v>8910</v>
          </cell>
          <cell r="J39">
            <v>20758</v>
          </cell>
          <cell r="K39">
            <v>116095</v>
          </cell>
          <cell r="L39">
            <v>76422</v>
          </cell>
          <cell r="M39">
            <v>44770</v>
          </cell>
          <cell r="N39">
            <v>23947</v>
          </cell>
          <cell r="P39">
            <v>427384</v>
          </cell>
        </row>
        <row r="42">
          <cell r="F42">
            <v>108120</v>
          </cell>
          <cell r="K42">
            <v>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3" sqref="A3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6" t="str">
        <f>'[1]11結算'!A1:C1</f>
        <v>   嘉義縣立六嘉國民中學</v>
      </c>
      <c r="B1" s="16"/>
      <c r="C1" s="16"/>
      <c r="D1" s="17" t="s">
        <v>0</v>
      </c>
      <c r="E1" s="17"/>
      <c r="F1" s="17"/>
      <c r="G1" s="17"/>
      <c r="H1" s="17"/>
    </row>
    <row r="2" spans="1:8" ht="25.5" customHeight="1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0" customHeight="1">
      <c r="A4" s="2" t="s">
        <v>10</v>
      </c>
      <c r="B4" s="4">
        <f>'[1]12分類帳'!P4</f>
        <v>521811</v>
      </c>
      <c r="C4" s="11" t="s">
        <v>11</v>
      </c>
      <c r="D4" s="2" t="s">
        <v>12</v>
      </c>
      <c r="E4" s="4">
        <f>'[1]12分類帳'!G38</f>
        <v>8638</v>
      </c>
      <c r="F4" s="5">
        <f>E4/(E12-E8)</f>
        <v>0.04952669269713493</v>
      </c>
      <c r="G4" s="4">
        <f>'[1]12分類帳'!G39</f>
        <v>38623</v>
      </c>
      <c r="H4" s="5">
        <f>G4/(G12-G8)</f>
        <v>0.05921302769396816</v>
      </c>
    </row>
    <row r="5" spans="1:8" ht="30" customHeight="1">
      <c r="A5" s="2" t="s">
        <v>13</v>
      </c>
      <c r="B5" s="4">
        <f>'[1]12分類帳'!F42</f>
        <v>108120</v>
      </c>
      <c r="C5" s="12"/>
      <c r="D5" s="2" t="s">
        <v>14</v>
      </c>
      <c r="E5" s="4">
        <f>'[1]12分類帳'!H38</f>
        <v>126010</v>
      </c>
      <c r="F5" s="5">
        <f>E5/(E12-E8)</f>
        <v>0.722488833846489</v>
      </c>
      <c r="G5" s="4">
        <f>'[1]12分類帳'!H39</f>
        <v>438842</v>
      </c>
      <c r="H5" s="5">
        <f>G5/(G12-G8)</f>
        <v>0.6727898790688547</v>
      </c>
    </row>
    <row r="6" spans="1:8" ht="33.75" customHeight="1">
      <c r="A6" s="6" t="s">
        <v>15</v>
      </c>
      <c r="B6" s="4">
        <f>'[1]12分類帳'!G42</f>
        <v>0</v>
      </c>
      <c r="C6" s="12"/>
      <c r="D6" s="2" t="s">
        <v>16</v>
      </c>
      <c r="E6" s="4">
        <f>'[1]12分類帳'!I38</f>
        <v>2210</v>
      </c>
      <c r="F6" s="5">
        <f>E6/(E12-E8)</f>
        <v>0.012671219131820814</v>
      </c>
      <c r="G6" s="4">
        <f>'[1]12分類帳'!I39</f>
        <v>8910</v>
      </c>
      <c r="H6" s="5">
        <f>G6/(G12-G8)</f>
        <v>0.013659945544190154</v>
      </c>
    </row>
    <row r="7" spans="1:8" ht="33.75" customHeight="1">
      <c r="A7" s="7" t="s">
        <v>17</v>
      </c>
      <c r="B7" s="4">
        <f>'[1]12分類帳'!H42</f>
        <v>0</v>
      </c>
      <c r="C7" s="12"/>
      <c r="D7" s="2" t="s">
        <v>18</v>
      </c>
      <c r="E7" s="4">
        <f>'[1]12分類帳'!J38</f>
        <v>8380</v>
      </c>
      <c r="F7" s="5">
        <f>E7/(E12-E8)</f>
        <v>0.048047428201202905</v>
      </c>
      <c r="G7" s="4">
        <f>'[1]12分類帳'!J39</f>
        <v>20758</v>
      </c>
      <c r="H7" s="5">
        <f>G7/(G12-G8)</f>
        <v>0.0318241469816273</v>
      </c>
    </row>
    <row r="8" spans="1:8" ht="33.75" customHeight="1">
      <c r="A8" s="7" t="s">
        <v>19</v>
      </c>
      <c r="B8" s="4">
        <f>'[1]12分類帳'!I42</f>
        <v>0</v>
      </c>
      <c r="C8" s="12"/>
      <c r="D8" s="2" t="s">
        <v>20</v>
      </c>
      <c r="E8" s="4">
        <f>'[1]12分類帳'!K38</f>
        <v>28229</v>
      </c>
      <c r="F8" s="5"/>
      <c r="G8" s="4">
        <f>'[1]12分類帳'!K39</f>
        <v>116095</v>
      </c>
      <c r="H8" s="5"/>
    </row>
    <row r="9" spans="1:8" ht="33.75" customHeight="1">
      <c r="A9" s="8" t="s">
        <v>21</v>
      </c>
      <c r="B9" s="4">
        <f>'[1]12分類帳'!J42</f>
        <v>0</v>
      </c>
      <c r="C9" s="12"/>
      <c r="D9" s="2" t="s">
        <v>22</v>
      </c>
      <c r="E9" s="4">
        <f>'[1]12分類帳'!L38</f>
        <v>28908</v>
      </c>
      <c r="F9" s="5">
        <f>E9/(E12-E8)</f>
        <v>0.16574642654419733</v>
      </c>
      <c r="G9" s="4">
        <f>'[1]12分類帳'!L39</f>
        <v>76422</v>
      </c>
      <c r="H9" s="5">
        <f>G9/(G12-G8)</f>
        <v>0.1171627787180808</v>
      </c>
    </row>
    <row r="10" spans="1:8" ht="30" customHeight="1">
      <c r="A10" s="2" t="s">
        <v>23</v>
      </c>
      <c r="B10" s="4">
        <f>'[1]12分類帳'!K42</f>
        <v>93</v>
      </c>
      <c r="C10" s="12"/>
      <c r="D10" s="2" t="s">
        <v>24</v>
      </c>
      <c r="E10" s="4">
        <f>'[1]12分類帳'!M38</f>
        <v>0</v>
      </c>
      <c r="F10" s="5">
        <f>E10/(E12-E8)</f>
        <v>0</v>
      </c>
      <c r="G10" s="4">
        <f>'[1]12分類帳'!M39</f>
        <v>44770</v>
      </c>
      <c r="H10" s="5">
        <f>G10/(G12-G8)</f>
        <v>0.06863701032698015</v>
      </c>
    </row>
    <row r="11" spans="1:8" ht="30" customHeight="1">
      <c r="A11" s="8"/>
      <c r="B11" s="4">
        <f>'[1]12分類帳'!L42</f>
        <v>0</v>
      </c>
      <c r="C11" s="12"/>
      <c r="D11" s="2" t="s">
        <v>25</v>
      </c>
      <c r="E11" s="4">
        <f>'[1]12分類帳'!N38</f>
        <v>265</v>
      </c>
      <c r="F11" s="5">
        <f>E11/(E12-E8)</f>
        <v>0.0015193995791549844</v>
      </c>
      <c r="G11" s="4">
        <f>'[1]12分類帳'!N39</f>
        <v>23947</v>
      </c>
      <c r="H11" s="5">
        <f>G11/(G12-G8)</f>
        <v>0.03671321166629872</v>
      </c>
    </row>
    <row r="12" spans="1:8" ht="30" customHeight="1">
      <c r="A12" s="2"/>
      <c r="B12" s="4">
        <f>'[1]12分類帳'!N42</f>
        <v>0</v>
      </c>
      <c r="C12" s="12"/>
      <c r="D12" s="2" t="s">
        <v>26</v>
      </c>
      <c r="E12" s="4">
        <f>SUM(E4:E11)</f>
        <v>202640</v>
      </c>
      <c r="F12" s="5">
        <f>(E12-E8)/(E12-E8)</f>
        <v>1</v>
      </c>
      <c r="G12" s="4">
        <f>SUM(G4:G11)</f>
        <v>768367</v>
      </c>
      <c r="H12" s="5">
        <f>(G12-G8)/(G12-G8)</f>
        <v>1</v>
      </c>
    </row>
    <row r="13" spans="1:8" ht="30" customHeight="1">
      <c r="A13" s="2" t="s">
        <v>27</v>
      </c>
      <c r="B13" s="4">
        <f>SUM(B5:B11)</f>
        <v>108213</v>
      </c>
      <c r="C13" s="12"/>
      <c r="D13" s="2" t="s">
        <v>28</v>
      </c>
      <c r="E13" s="4">
        <f>'[1]12分類帳'!P39</f>
        <v>427384</v>
      </c>
      <c r="F13" s="5"/>
      <c r="G13" s="4">
        <f>E13</f>
        <v>427384</v>
      </c>
      <c r="H13" s="5"/>
    </row>
    <row r="14" spans="1:8" ht="30" customHeight="1">
      <c r="A14" s="2" t="s">
        <v>29</v>
      </c>
      <c r="B14" s="4">
        <f>B13+B4</f>
        <v>630024</v>
      </c>
      <c r="C14" s="13"/>
      <c r="D14" s="2" t="s">
        <v>29</v>
      </c>
      <c r="E14" s="4">
        <f>E12+E13</f>
        <v>630024</v>
      </c>
      <c r="F14" s="9">
        <f>SUM(F4:F11)</f>
        <v>1</v>
      </c>
      <c r="G14" s="4">
        <f>G12+G13</f>
        <v>1195751</v>
      </c>
      <c r="H14" s="9">
        <f>SUM(H4:H11)</f>
        <v>0.9999999999999999</v>
      </c>
    </row>
    <row r="15" spans="1:8" ht="66.75" customHeight="1">
      <c r="A15" s="2" t="s">
        <v>30</v>
      </c>
      <c r="B15" s="14" t="s">
        <v>31</v>
      </c>
      <c r="C15" s="14"/>
      <c r="D15" s="14"/>
      <c r="E15" s="14"/>
      <c r="F15" s="14"/>
      <c r="G15" s="14"/>
      <c r="H15" s="14"/>
    </row>
    <row r="16" spans="1:8" ht="27" customHeight="1">
      <c r="A16" s="15" t="s">
        <v>32</v>
      </c>
      <c r="B16" s="15"/>
      <c r="C16" s="15"/>
      <c r="D16" s="15"/>
      <c r="E16" s="15"/>
      <c r="F16" s="15"/>
      <c r="G16" s="15"/>
      <c r="H16" s="15"/>
    </row>
  </sheetData>
  <mergeCells count="8">
    <mergeCell ref="C4:C14"/>
    <mergeCell ref="B15:H15"/>
    <mergeCell ref="A16:H16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2013-04-30T01:59:15Z</dcterms:created>
  <dcterms:modified xsi:type="dcterms:W3CDTF">2014-01-03T04:30:37Z</dcterms:modified>
  <cp:category/>
  <cp:version/>
  <cp:contentType/>
  <cp:contentStatus/>
</cp:coreProperties>
</file>